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definedNames>
    <definedName name="_xlnm.Print_Area" localSheetId="0">ورقة1!$A$1:$CV$62</definedName>
  </definedNames>
  <calcPr calcId="145621"/>
</workbook>
</file>

<file path=xl/calcChain.xml><?xml version="1.0" encoding="utf-8"?>
<calcChain xmlns="http://schemas.openxmlformats.org/spreadsheetml/2006/main">
  <c r="BR60" i="1" l="1"/>
  <c r="BQ60" i="1"/>
  <c r="BH60" i="1"/>
  <c r="BF60" i="1"/>
  <c r="BE60" i="1"/>
  <c r="BC60" i="1"/>
  <c r="BB60" i="1"/>
  <c r="AZ60" i="1"/>
  <c r="AY60" i="1"/>
  <c r="AX60" i="1"/>
  <c r="AW60" i="1"/>
  <c r="AV60" i="1"/>
  <c r="AT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M60" i="1"/>
  <c r="L60" i="1"/>
  <c r="K60" i="1"/>
  <c r="AS60" i="1" s="1"/>
  <c r="BR59" i="1"/>
  <c r="BQ59" i="1"/>
  <c r="BH59" i="1"/>
  <c r="BF59" i="1"/>
  <c r="BE59" i="1"/>
  <c r="BC59" i="1"/>
  <c r="BB59" i="1"/>
  <c r="AZ59" i="1"/>
  <c r="AY59" i="1"/>
  <c r="AX59" i="1"/>
  <c r="AW59" i="1"/>
  <c r="AV59" i="1"/>
  <c r="AT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M59" i="1"/>
  <c r="L59" i="1"/>
  <c r="K59" i="1"/>
  <c r="BJ58" i="1"/>
  <c r="AS58" i="1"/>
  <c r="BJ57" i="1"/>
  <c r="AS57" i="1"/>
  <c r="BE56" i="1"/>
  <c r="BC56" i="1"/>
  <c r="L56" i="1"/>
  <c r="BP50" i="1"/>
  <c r="BN50" i="1"/>
  <c r="BH50" i="1"/>
  <c r="BE50" i="1"/>
  <c r="AZ50" i="1"/>
  <c r="AG50" i="1"/>
  <c r="AE50" i="1"/>
  <c r="AD50" i="1"/>
  <c r="AB50" i="1"/>
  <c r="W50" i="1"/>
  <c r="P50" i="1"/>
  <c r="N50" i="1"/>
  <c r="N51" i="1" s="1"/>
  <c r="J50" i="1"/>
  <c r="H50" i="1"/>
  <c r="G50" i="1"/>
  <c r="F50" i="1"/>
  <c r="D50" i="1"/>
  <c r="C50" i="1"/>
  <c r="AR45" i="1"/>
  <c r="AQ45" i="1"/>
  <c r="AH45" i="1"/>
  <c r="Z45" i="1"/>
  <c r="Y45" i="1"/>
  <c r="T45" i="1"/>
  <c r="S45" i="1"/>
  <c r="O45" i="1"/>
  <c r="M45" i="1"/>
  <c r="I45" i="1"/>
  <c r="E45" i="1"/>
  <c r="AR44" i="1"/>
  <c r="AP44" i="1"/>
  <c r="AH44" i="1"/>
  <c r="Z44" i="1"/>
  <c r="Y44" i="1"/>
  <c r="T44" i="1"/>
  <c r="S44" i="1"/>
  <c r="O44" i="1"/>
  <c r="M44" i="1"/>
  <c r="I44" i="1"/>
  <c r="E44" i="1"/>
  <c r="AR43" i="1"/>
  <c r="AO43" i="1"/>
  <c r="AH43" i="1"/>
  <c r="Z43" i="1"/>
  <c r="Y43" i="1"/>
  <c r="T43" i="1"/>
  <c r="S43" i="1"/>
  <c r="O43" i="1"/>
  <c r="M43" i="1"/>
  <c r="I43" i="1"/>
  <c r="E43" i="1"/>
  <c r="BH42" i="1"/>
  <c r="BE42" i="1"/>
  <c r="AR42" i="1"/>
  <c r="AN42" i="1"/>
  <c r="AH42" i="1"/>
  <c r="V42" i="1"/>
  <c r="U42" i="1"/>
  <c r="T42" i="1"/>
  <c r="S42" i="1"/>
  <c r="O42" i="1"/>
  <c r="M42" i="1"/>
  <c r="I42" i="1"/>
  <c r="E42" i="1"/>
  <c r="AR41" i="1"/>
  <c r="AM41" i="1"/>
  <c r="AH41" i="1"/>
  <c r="Z41" i="1"/>
  <c r="Y41" i="1"/>
  <c r="T41" i="1"/>
  <c r="S41" i="1"/>
  <c r="O41" i="1"/>
  <c r="M41" i="1"/>
  <c r="I41" i="1"/>
  <c r="E41" i="1"/>
  <c r="AR40" i="1"/>
  <c r="AL40" i="1"/>
  <c r="AH40" i="1"/>
  <c r="X40" i="1"/>
  <c r="V40" i="1"/>
  <c r="T40" i="1"/>
  <c r="S40" i="1"/>
  <c r="O40" i="1"/>
  <c r="M40" i="1"/>
  <c r="AS40" i="1" s="1"/>
  <c r="I40" i="1"/>
  <c r="E40" i="1"/>
  <c r="AH39" i="1"/>
  <c r="AC39" i="1"/>
  <c r="V39" i="1"/>
  <c r="T39" i="1"/>
  <c r="S39" i="1"/>
  <c r="O39" i="1"/>
  <c r="M39" i="1"/>
  <c r="I39" i="1"/>
  <c r="E39" i="1"/>
  <c r="AH38" i="1"/>
  <c r="AH50" i="1" s="1"/>
  <c r="AH51" i="1" s="1"/>
  <c r="AF38" i="1"/>
  <c r="AC38" i="1"/>
  <c r="V38" i="1"/>
  <c r="T38" i="1"/>
  <c r="S38" i="1"/>
  <c r="O38" i="1"/>
  <c r="M38" i="1"/>
  <c r="I38" i="1"/>
  <c r="E38" i="1"/>
  <c r="AR33" i="1"/>
  <c r="AQ33" i="1"/>
  <c r="AQ50" i="1" s="1"/>
  <c r="AQ51" i="1" s="1"/>
  <c r="AQ56" i="1" s="1"/>
  <c r="AF33" i="1"/>
  <c r="AC33" i="1"/>
  <c r="Z33" i="1"/>
  <c r="Y33" i="1"/>
  <c r="T33" i="1"/>
  <c r="S33" i="1"/>
  <c r="O33" i="1"/>
  <c r="M33" i="1"/>
  <c r="I33" i="1"/>
  <c r="E33" i="1"/>
  <c r="AR32" i="1"/>
  <c r="AP32" i="1"/>
  <c r="AP50" i="1" s="1"/>
  <c r="AP51" i="1" s="1"/>
  <c r="AP56" i="1" s="1"/>
  <c r="AF32" i="1"/>
  <c r="AC32" i="1"/>
  <c r="Z32" i="1"/>
  <c r="Y32" i="1"/>
  <c r="T32" i="1"/>
  <c r="S32" i="1"/>
  <c r="O32" i="1"/>
  <c r="M32" i="1"/>
  <c r="AS32" i="1" s="1"/>
  <c r="I32" i="1"/>
  <c r="E32" i="1"/>
  <c r="AR31" i="1"/>
  <c r="AO31" i="1"/>
  <c r="AO50" i="1" s="1"/>
  <c r="AO51" i="1" s="1"/>
  <c r="AO56" i="1" s="1"/>
  <c r="AF31" i="1"/>
  <c r="AC31" i="1"/>
  <c r="Z31" i="1"/>
  <c r="Y31" i="1"/>
  <c r="T31" i="1"/>
  <c r="S31" i="1"/>
  <c r="O31" i="1"/>
  <c r="M31" i="1"/>
  <c r="AS31" i="1" s="1"/>
  <c r="I31" i="1"/>
  <c r="E31" i="1"/>
  <c r="AR30" i="1"/>
  <c r="AN30" i="1"/>
  <c r="AN50" i="1" s="1"/>
  <c r="AN51" i="1" s="1"/>
  <c r="AN56" i="1" s="1"/>
  <c r="AF30" i="1"/>
  <c r="AC30" i="1"/>
  <c r="V30" i="1"/>
  <c r="U30" i="1"/>
  <c r="T30" i="1"/>
  <c r="S30" i="1"/>
  <c r="O30" i="1"/>
  <c r="M30" i="1"/>
  <c r="I30" i="1"/>
  <c r="E30" i="1"/>
  <c r="AR29" i="1"/>
  <c r="AM29" i="1"/>
  <c r="AM50" i="1" s="1"/>
  <c r="AM51" i="1" s="1"/>
  <c r="AM56" i="1" s="1"/>
  <c r="AF29" i="1"/>
  <c r="AC29" i="1"/>
  <c r="Z29" i="1"/>
  <c r="Y29" i="1"/>
  <c r="T29" i="1"/>
  <c r="S29" i="1"/>
  <c r="O29" i="1"/>
  <c r="M29" i="1"/>
  <c r="I29" i="1"/>
  <c r="E29" i="1"/>
  <c r="AR28" i="1"/>
  <c r="AL28" i="1"/>
  <c r="AL50" i="1" s="1"/>
  <c r="AL51" i="1" s="1"/>
  <c r="AL56" i="1" s="1"/>
  <c r="AF28" i="1"/>
  <c r="AC28" i="1"/>
  <c r="X28" i="1"/>
  <c r="V28" i="1"/>
  <c r="T28" i="1"/>
  <c r="S28" i="1"/>
  <c r="O28" i="1"/>
  <c r="M28" i="1"/>
  <c r="AS28" i="1" s="1"/>
  <c r="I28" i="1"/>
  <c r="E28" i="1"/>
  <c r="AF27" i="1"/>
  <c r="AC27" i="1"/>
  <c r="V27" i="1"/>
  <c r="T27" i="1"/>
  <c r="S27" i="1"/>
  <c r="R27" i="1"/>
  <c r="R50" i="1" s="1"/>
  <c r="Q27" i="1"/>
  <c r="Q50" i="1" s="1"/>
  <c r="O27" i="1"/>
  <c r="M27" i="1"/>
  <c r="I27" i="1"/>
  <c r="E27" i="1"/>
  <c r="AF26" i="1"/>
  <c r="AC26" i="1"/>
  <c r="AA26" i="1"/>
  <c r="AA50" i="1" s="1"/>
  <c r="Z26" i="1"/>
  <c r="Z50" i="1" s="1"/>
  <c r="Y26" i="1"/>
  <c r="X26" i="1"/>
  <c r="V26" i="1"/>
  <c r="V50" i="1" s="1"/>
  <c r="T26" i="1"/>
  <c r="T50" i="1" s="1"/>
  <c r="S26" i="1"/>
  <c r="S50" i="1" s="1"/>
  <c r="S51" i="1" s="1"/>
  <c r="O26" i="1"/>
  <c r="M26" i="1"/>
  <c r="I26" i="1"/>
  <c r="E26" i="1"/>
  <c r="E50" i="1" s="1"/>
  <c r="U25" i="1"/>
  <c r="J25" i="1"/>
  <c r="BF56" i="1" s="1"/>
  <c r="H25" i="1"/>
  <c r="G25" i="1"/>
  <c r="F25" i="1"/>
  <c r="D25" i="1"/>
  <c r="C25" i="1"/>
  <c r="AG24" i="1"/>
  <c r="AF24" i="1"/>
  <c r="AE24" i="1"/>
  <c r="AD24" i="1"/>
  <c r="AC24" i="1"/>
  <c r="AB24" i="1"/>
  <c r="AA24" i="1"/>
  <c r="Z24" i="1"/>
  <c r="Y24" i="1"/>
  <c r="X24" i="1"/>
  <c r="V24" i="1"/>
  <c r="T24" i="1"/>
  <c r="R24" i="1"/>
  <c r="Q24" i="1"/>
  <c r="P24" i="1"/>
  <c r="O24" i="1"/>
  <c r="M24" i="1"/>
  <c r="I24" i="1"/>
  <c r="E24" i="1"/>
  <c r="AG23" i="1"/>
  <c r="AF23" i="1"/>
  <c r="AE23" i="1"/>
  <c r="AD23" i="1"/>
  <c r="AC23" i="1"/>
  <c r="AB23" i="1"/>
  <c r="AA23" i="1"/>
  <c r="AA25" i="1" s="1"/>
  <c r="Z23" i="1"/>
  <c r="Z25" i="1" s="1"/>
  <c r="Y23" i="1"/>
  <c r="Y25" i="1" s="1"/>
  <c r="X23" i="1"/>
  <c r="V23" i="1"/>
  <c r="T23" i="1"/>
  <c r="R23" i="1"/>
  <c r="Q23" i="1"/>
  <c r="P23" i="1"/>
  <c r="O23" i="1"/>
  <c r="M23" i="1"/>
  <c r="I23" i="1"/>
  <c r="E23" i="1"/>
  <c r="AG22" i="1"/>
  <c r="AF22" i="1"/>
  <c r="AE22" i="1"/>
  <c r="AD22" i="1"/>
  <c r="AC22" i="1"/>
  <c r="AB22" i="1"/>
  <c r="W22" i="1"/>
  <c r="V22" i="1"/>
  <c r="T22" i="1"/>
  <c r="R22" i="1"/>
  <c r="Q22" i="1"/>
  <c r="P22" i="1"/>
  <c r="O22" i="1"/>
  <c r="M22" i="1"/>
  <c r="I22" i="1"/>
  <c r="E22" i="1"/>
  <c r="AG21" i="1"/>
  <c r="AG25" i="1" s="1"/>
  <c r="AF21" i="1"/>
  <c r="AE21" i="1"/>
  <c r="AD21" i="1"/>
  <c r="AC21" i="1"/>
  <c r="AB21" i="1"/>
  <c r="W21" i="1"/>
  <c r="V21" i="1"/>
  <c r="T21" i="1"/>
  <c r="R21" i="1"/>
  <c r="Q21" i="1"/>
  <c r="P21" i="1"/>
  <c r="O21" i="1"/>
  <c r="M21" i="1"/>
  <c r="I21" i="1"/>
  <c r="E21" i="1"/>
  <c r="AE20" i="1"/>
  <c r="AD20" i="1"/>
  <c r="AC20" i="1"/>
  <c r="AB20" i="1"/>
  <c r="W20" i="1"/>
  <c r="V20" i="1"/>
  <c r="T20" i="1"/>
  <c r="R20" i="1"/>
  <c r="R25" i="1" s="1"/>
  <c r="Q20" i="1"/>
  <c r="Q25" i="1" s="1"/>
  <c r="P20" i="1"/>
  <c r="O20" i="1"/>
  <c r="M20" i="1"/>
  <c r="AS20" i="1" s="1"/>
  <c r="I20" i="1"/>
  <c r="E20" i="1"/>
  <c r="BP19" i="1"/>
  <c r="BN19" i="1"/>
  <c r="BM19" i="1"/>
  <c r="BL19" i="1"/>
  <c r="BK19" i="1"/>
  <c r="AE19" i="1"/>
  <c r="AD19" i="1"/>
  <c r="AC19" i="1"/>
  <c r="AB19" i="1"/>
  <c r="W19" i="1"/>
  <c r="V19" i="1"/>
  <c r="T19" i="1"/>
  <c r="P19" i="1"/>
  <c r="O19" i="1"/>
  <c r="M19" i="1"/>
  <c r="I19" i="1"/>
  <c r="E19" i="1"/>
  <c r="AE18" i="1"/>
  <c r="AE25" i="1" s="1"/>
  <c r="AD18" i="1"/>
  <c r="AD25" i="1" s="1"/>
  <c r="AC18" i="1"/>
  <c r="AB18" i="1"/>
  <c r="W18" i="1"/>
  <c r="W25" i="1" s="1"/>
  <c r="V18" i="1"/>
  <c r="V25" i="1" s="1"/>
  <c r="T18" i="1"/>
  <c r="P18" i="1"/>
  <c r="O18" i="1"/>
  <c r="O25" i="1" s="1"/>
  <c r="M18" i="1"/>
  <c r="M25" i="1" s="1"/>
  <c r="I18" i="1"/>
  <c r="E18" i="1"/>
  <c r="T17" i="1"/>
  <c r="L17" i="1"/>
  <c r="I17" i="1"/>
  <c r="E17" i="1"/>
  <c r="T16" i="1"/>
  <c r="AS16" i="1" s="1"/>
  <c r="L16" i="1"/>
  <c r="I16" i="1"/>
  <c r="E16" i="1"/>
  <c r="AS15" i="1"/>
  <c r="T15" i="1"/>
  <c r="L15" i="1"/>
  <c r="I15" i="1"/>
  <c r="E15" i="1"/>
  <c r="E25" i="1" s="1"/>
  <c r="K14" i="1"/>
  <c r="K51" i="1" s="1"/>
  <c r="J14" i="1"/>
  <c r="K56" i="1" s="1"/>
  <c r="H14" i="1"/>
  <c r="G14" i="1"/>
  <c r="F14" i="1"/>
  <c r="D14" i="1"/>
  <c r="C14" i="1"/>
  <c r="AS13" i="1"/>
  <c r="I13" i="1"/>
  <c r="E13" i="1"/>
  <c r="AS12" i="1"/>
  <c r="I12" i="1"/>
  <c r="E12" i="1"/>
  <c r="E14" i="1" s="1"/>
  <c r="I25" i="1" l="1"/>
  <c r="P25" i="1"/>
  <c r="P51" i="1" s="1"/>
  <c r="AS19" i="1"/>
  <c r="AB25" i="1"/>
  <c r="AB51" i="1" s="1"/>
  <c r="AB56" i="1" s="1"/>
  <c r="X25" i="1"/>
  <c r="AS24" i="1"/>
  <c r="O50" i="1"/>
  <c r="X50" i="1"/>
  <c r="AC50" i="1"/>
  <c r="M50" i="1"/>
  <c r="AR50" i="1"/>
  <c r="AR51" i="1" s="1"/>
  <c r="AS30" i="1"/>
  <c r="AS42" i="1"/>
  <c r="U50" i="1"/>
  <c r="U51" i="1" s="1"/>
  <c r="U56" i="1" s="1"/>
  <c r="AS44" i="1"/>
  <c r="C51" i="1"/>
  <c r="H51" i="1"/>
  <c r="BM57" i="1"/>
  <c r="AS59" i="1"/>
  <c r="BJ60" i="1"/>
  <c r="L25" i="1"/>
  <c r="AC25" i="1"/>
  <c r="AS21" i="1"/>
  <c r="AF25" i="1"/>
  <c r="AS22" i="1"/>
  <c r="AS23" i="1"/>
  <c r="Y50" i="1"/>
  <c r="AF50" i="1"/>
  <c r="AS29" i="1"/>
  <c r="AS33" i="1"/>
  <c r="AS39" i="1"/>
  <c r="AS41" i="1"/>
  <c r="AS43" i="1"/>
  <c r="D51" i="1"/>
  <c r="BJ59" i="1"/>
  <c r="I14" i="1"/>
  <c r="AS17" i="1"/>
  <c r="BH19" i="1"/>
  <c r="I50" i="1"/>
  <c r="I51" i="1" s="1"/>
  <c r="Z51" i="1"/>
  <c r="F51" i="1"/>
  <c r="AS38" i="1"/>
  <c r="AS45" i="1"/>
  <c r="G51" i="1"/>
  <c r="BM58" i="1"/>
  <c r="O51" i="1"/>
  <c r="X51" i="1"/>
  <c r="M51" i="1"/>
  <c r="M56" i="1" s="1"/>
  <c r="AS50" i="1"/>
  <c r="Q51" i="1"/>
  <c r="AD51" i="1"/>
  <c r="AD56" i="1" s="1"/>
  <c r="BM60" i="1"/>
  <c r="L51" i="1"/>
  <c r="E51" i="1"/>
  <c r="Y51" i="1"/>
  <c r="AF51" i="1"/>
  <c r="W51" i="1"/>
  <c r="AE51" i="1"/>
  <c r="BM59" i="1"/>
  <c r="AA51" i="1"/>
  <c r="AG51" i="1"/>
  <c r="AG56" i="1" s="1"/>
  <c r="V51" i="1"/>
  <c r="V56" i="1" s="1"/>
  <c r="R51" i="1"/>
  <c r="T25" i="1"/>
  <c r="AS25" i="1" s="1"/>
  <c r="AS26" i="1"/>
  <c r="AS27" i="1"/>
  <c r="J51" i="1"/>
  <c r="AT56" i="1" s="1"/>
  <c r="AS14" i="1"/>
  <c r="AS18" i="1"/>
  <c r="P56" i="1" l="1"/>
  <c r="AC51" i="1"/>
  <c r="AC56" i="1" s="1"/>
  <c r="T51" i="1"/>
  <c r="T56" i="1" s="1"/>
  <c r="BR56" i="1"/>
  <c r="AZ56" i="1"/>
  <c r="AV56" i="1"/>
  <c r="BB56" i="1"/>
  <c r="AW56" i="1"/>
  <c r="AX56" i="1"/>
  <c r="W56" i="1"/>
  <c r="AS51" i="1"/>
  <c r="AY56" i="1"/>
  <c r="AF56" i="1"/>
  <c r="BA56" i="1"/>
  <c r="O56" i="1"/>
  <c r="AS56" i="1" s="1"/>
  <c r="BJ56" i="1" l="1"/>
  <c r="BM56" i="1"/>
</calcChain>
</file>

<file path=xl/sharedStrings.xml><?xml version="1.0" encoding="utf-8"?>
<sst xmlns="http://schemas.openxmlformats.org/spreadsheetml/2006/main" count="265" uniqueCount="205">
  <si>
    <t>إدارة التخطيط والبحث التربوي</t>
  </si>
  <si>
    <t>بسم الله الرحمــــــــن الرحيم</t>
  </si>
  <si>
    <t>نموذج رقم (   1   )</t>
  </si>
  <si>
    <t>مديرية التربية والتعليم                          :</t>
  </si>
  <si>
    <t>بطاقة التشكيلات المدرسية للعام الدراسي 2020 - 2021 م</t>
  </si>
  <si>
    <t>أسماء المعلمين الحاصلين على رتبة معلم أول أو معلم خبير أو معلم قائد</t>
  </si>
  <si>
    <t>اسم المدرسة                                     :</t>
  </si>
  <si>
    <t xml:space="preserve">المحافظة                       : </t>
  </si>
  <si>
    <t>الرقم المتسلسل للمدرسة               :</t>
  </si>
  <si>
    <t>الرقم</t>
  </si>
  <si>
    <t>الاســــم</t>
  </si>
  <si>
    <t>الرقم الوزاري</t>
  </si>
  <si>
    <t>المؤهل العلمي</t>
  </si>
  <si>
    <t>التخصص</t>
  </si>
  <si>
    <t>المبحث الذي يقوم بتدريسه</t>
  </si>
  <si>
    <t>نصاب الحصص الأسبوعي للمعلم</t>
  </si>
  <si>
    <t>رتبة المعلم</t>
  </si>
  <si>
    <t>تاريخ الترفيع إلى الرتبة</t>
  </si>
  <si>
    <t>ملاحظات</t>
  </si>
  <si>
    <t>أرجو العلم بأنه لن يتم اعتماد نصاب الحصص الأسبوعي لرتب المعلمين في حال عدم تعبئة الجدول المرفق وخصوصاً خانة تاريخ الترفيع إلى الرتبة</t>
  </si>
  <si>
    <t>الرقم الوطني للمدرسة                            :</t>
  </si>
  <si>
    <t xml:space="preserve">اللواء    / القضاء              : </t>
  </si>
  <si>
    <t>دوام المدرسة                         :</t>
  </si>
  <si>
    <t>جنس المدرسة                                    :</t>
  </si>
  <si>
    <t>المدينة   / القرية               :</t>
  </si>
  <si>
    <t xml:space="preserve">اسم المدرسة الشريكة في البناء        : </t>
  </si>
  <si>
    <t>اسم التجمع السكاني             :</t>
  </si>
  <si>
    <t>هاتف المدرسة                        :</t>
  </si>
  <si>
    <t>عنوان المدرسة /الحي/الشارع    :</t>
  </si>
  <si>
    <t>الصفوف والطلبة والشعب</t>
  </si>
  <si>
    <t>المباحث الأكاديمية والمهنية  وعدد الحصص</t>
  </si>
  <si>
    <t>المدارس الرافدة</t>
  </si>
  <si>
    <t>المرحلة</t>
  </si>
  <si>
    <t>الصف</t>
  </si>
  <si>
    <t>2020 /  2019</t>
  </si>
  <si>
    <t>2021 /  2020</t>
  </si>
  <si>
    <t>اسم المدرسة الرافدة</t>
  </si>
  <si>
    <t>اعلى صف فيها</t>
  </si>
  <si>
    <t>الطلبة</t>
  </si>
  <si>
    <t>الشعب</t>
  </si>
  <si>
    <t>روضة</t>
  </si>
  <si>
    <t>معلم صف</t>
  </si>
  <si>
    <t>التربية الإسلامية</t>
  </si>
  <si>
    <t>العلوم الإسلامية</t>
  </si>
  <si>
    <t xml:space="preserve">اللغة العربية </t>
  </si>
  <si>
    <t>تربية اجتماعية</t>
  </si>
  <si>
    <t>تـــاريخ</t>
  </si>
  <si>
    <t>جغرافيــــــا</t>
  </si>
  <si>
    <t>تاريخ الأردن</t>
  </si>
  <si>
    <t>اللغة الإنجليزية</t>
  </si>
  <si>
    <t>لغة فرنسية</t>
  </si>
  <si>
    <t>رياضيات</t>
  </si>
  <si>
    <t>علــــوم</t>
  </si>
  <si>
    <t>فيزيــــــاء</t>
  </si>
  <si>
    <t>كيميـــاء</t>
  </si>
  <si>
    <t>احيــــاء</t>
  </si>
  <si>
    <t>علوم ارض</t>
  </si>
  <si>
    <t>تربية فنية والموسيقية</t>
  </si>
  <si>
    <t>تربية رياضية</t>
  </si>
  <si>
    <t>تربية مهنيه</t>
  </si>
  <si>
    <t>الوقت الحر(نشاط) **</t>
  </si>
  <si>
    <t>حــــاسوب</t>
  </si>
  <si>
    <t>ثقافة مالية</t>
  </si>
  <si>
    <t>الإرشاد التربوي *</t>
  </si>
  <si>
    <t>محاسبة</t>
  </si>
  <si>
    <t>متميزون وموهوبون</t>
  </si>
  <si>
    <t>صعوبات تعلم</t>
  </si>
  <si>
    <t>علوم صناعية</t>
  </si>
  <si>
    <t>علوم زراعية</t>
  </si>
  <si>
    <t>علوم فندقية</t>
  </si>
  <si>
    <t>انتاج ملابس</t>
  </si>
  <si>
    <t>تجميل</t>
  </si>
  <si>
    <t>التصنيع المنزلي</t>
  </si>
  <si>
    <t>تدريب عملي</t>
  </si>
  <si>
    <t>مجموع الحصص</t>
  </si>
  <si>
    <t>العدد</t>
  </si>
  <si>
    <t>ذكور</t>
  </si>
  <si>
    <t>اناث</t>
  </si>
  <si>
    <t>مجموع</t>
  </si>
  <si>
    <t>الروضة</t>
  </si>
  <si>
    <t>سنة اولى</t>
  </si>
  <si>
    <t>سنة ثانية</t>
  </si>
  <si>
    <t>الأســـاسية</t>
  </si>
  <si>
    <t>الاول</t>
  </si>
  <si>
    <t>الثاني</t>
  </si>
  <si>
    <t>الثالث</t>
  </si>
  <si>
    <t>الرابع</t>
  </si>
  <si>
    <t>الخامس</t>
  </si>
  <si>
    <t>المجموع</t>
  </si>
  <si>
    <t>السادس</t>
  </si>
  <si>
    <t>السابع</t>
  </si>
  <si>
    <t>المدارس المرفودة</t>
  </si>
  <si>
    <t>الثامن</t>
  </si>
  <si>
    <t>اسم المدرسة المرفودة</t>
  </si>
  <si>
    <t>بعدها عن المدرسة</t>
  </si>
  <si>
    <t>توفر المواصلات</t>
  </si>
  <si>
    <t>التاسع</t>
  </si>
  <si>
    <t>العاشر</t>
  </si>
  <si>
    <t>مجموع ( الطلبة / الشعب / الحصص )</t>
  </si>
  <si>
    <t xml:space="preserve">أول ثانوي اكاديمي </t>
  </si>
  <si>
    <t>الاول الثانوي العلمي</t>
  </si>
  <si>
    <t>الاول الثانوي الادبي</t>
  </si>
  <si>
    <t xml:space="preserve">أول ثانوي مهني </t>
  </si>
  <si>
    <t xml:space="preserve">الاول الثانوي الصناعي </t>
  </si>
  <si>
    <t xml:space="preserve">الاول الثانوي الزراعي </t>
  </si>
  <si>
    <t>البناء المدرسي</t>
  </si>
  <si>
    <t xml:space="preserve">الاول الثانوي الفندقي </t>
  </si>
  <si>
    <t>الغرف الصفية</t>
  </si>
  <si>
    <t>الغرف الادارية والمرافق والمشاغل</t>
  </si>
  <si>
    <t xml:space="preserve">الاول الثانوي انتاج ملابس </t>
  </si>
  <si>
    <t>`</t>
  </si>
  <si>
    <t>المساحة بالمتر المربع</t>
  </si>
  <si>
    <t>العدد حسب الملكية</t>
  </si>
  <si>
    <t>المرافق</t>
  </si>
  <si>
    <t>المساحة</t>
  </si>
  <si>
    <t xml:space="preserve">الاول الثانوي تجميل </t>
  </si>
  <si>
    <t xml:space="preserve">ملك </t>
  </si>
  <si>
    <t>مستأجر</t>
  </si>
  <si>
    <t>ملك</t>
  </si>
  <si>
    <t xml:space="preserve">الاول الثانوي تصنيع منزلي </t>
  </si>
  <si>
    <t xml:space="preserve">دون 20 </t>
  </si>
  <si>
    <t>ادارة</t>
  </si>
  <si>
    <t>25   -   20</t>
  </si>
  <si>
    <t>معلمون</t>
  </si>
  <si>
    <t>30   -   26</t>
  </si>
  <si>
    <t>مساعد</t>
  </si>
  <si>
    <t>36   -    31</t>
  </si>
  <si>
    <t>مرشد</t>
  </si>
  <si>
    <t>42   -    37</t>
  </si>
  <si>
    <t>مكتبة</t>
  </si>
  <si>
    <t xml:space="preserve">ثاني ثانوي اكاديمي </t>
  </si>
  <si>
    <t>الثاني الثانوي العلمي</t>
  </si>
  <si>
    <t xml:space="preserve"> 48 فأكثر </t>
  </si>
  <si>
    <t>مستودع</t>
  </si>
  <si>
    <t>معلومات عامة عن المدرسة والمنطقة والاحتياجات</t>
  </si>
  <si>
    <t>الثاني الثانوي الادبي</t>
  </si>
  <si>
    <t>مقصف</t>
  </si>
  <si>
    <t>حالة البناء الأنشائية</t>
  </si>
  <si>
    <t xml:space="preserve">سنة إنشاء البناء </t>
  </si>
  <si>
    <t>توفر الأراضي / ملك الوزارة</t>
  </si>
  <si>
    <t>رقم القطعة</t>
  </si>
  <si>
    <t>رقم الحوض</t>
  </si>
  <si>
    <t>ملاحظة</t>
  </si>
  <si>
    <t>حاجة المدرسة لإنشاء إضافات صفية</t>
  </si>
  <si>
    <t xml:space="preserve">ثاني ثانوي مهني </t>
  </si>
  <si>
    <t xml:space="preserve">الثاني الثانوي الصناعي </t>
  </si>
  <si>
    <t>اذاعة</t>
  </si>
  <si>
    <t xml:space="preserve">الثاني الثانوي الزراعي </t>
  </si>
  <si>
    <t xml:space="preserve">الثاني الثانوي الفندقي </t>
  </si>
  <si>
    <t xml:space="preserve">ارض المدرسة </t>
  </si>
  <si>
    <t xml:space="preserve">الثاني الثانوي انتاج ملابس </t>
  </si>
  <si>
    <t>المختبرات</t>
  </si>
  <si>
    <t xml:space="preserve">الثاني الثانوي تجميل </t>
  </si>
  <si>
    <t>المختبر</t>
  </si>
  <si>
    <t>المساحة حسب الملكية</t>
  </si>
  <si>
    <t>نسبة اشغال البناء المدرسي اجمالي عدد الطلبة على اجمالي مساحات الغرف الصفية</t>
  </si>
  <si>
    <t xml:space="preserve">الثاني الثانوي تصنيع منزلي </t>
  </si>
  <si>
    <t>ارض في المنطقة القريبة</t>
  </si>
  <si>
    <t>مختبر حاسوب</t>
  </si>
  <si>
    <t>مختبر فيزياء</t>
  </si>
  <si>
    <t>مختبر كيمياء</t>
  </si>
  <si>
    <t>اخرى</t>
  </si>
  <si>
    <t>مختبر علوم</t>
  </si>
  <si>
    <t>مجموع  ( الطلبة / الشعب / الحصص)</t>
  </si>
  <si>
    <t>المجموع  العام ( الطلبة /  الشعب / الحصص )</t>
  </si>
  <si>
    <t>حاجة البلدة او المنطقة من المدارس</t>
  </si>
  <si>
    <t>المسمى الاداري</t>
  </si>
  <si>
    <t>عدد الحصص
 ( اجباري)</t>
  </si>
  <si>
    <t>المراكز التعليمية والأدارية والفنية</t>
  </si>
  <si>
    <t>نوع المركز</t>
  </si>
  <si>
    <t>اللغة العربية</t>
  </si>
  <si>
    <t>مجموع المراكز التعليمية</t>
  </si>
  <si>
    <t>مدير</t>
  </si>
  <si>
    <t xml:space="preserve">أمين لوازم مدرسية /كاتب </t>
  </si>
  <si>
    <t>فني مختبر علوم</t>
  </si>
  <si>
    <t>فني مختبر حاسوب</t>
  </si>
  <si>
    <t>امين مكتبة</t>
  </si>
  <si>
    <t>مرشد تربوي</t>
  </si>
  <si>
    <t>محاسب</t>
  </si>
  <si>
    <t>امين مستودع</t>
  </si>
  <si>
    <t xml:space="preserve">ممرض </t>
  </si>
  <si>
    <t>مشرف سكن داخلي</t>
  </si>
  <si>
    <t>مجموع المراكز الادارية</t>
  </si>
  <si>
    <t>مجمــــــوع المراكــــــــــز التعليمية والادارية</t>
  </si>
  <si>
    <t>حارس</t>
  </si>
  <si>
    <t>آذن</t>
  </si>
  <si>
    <t>المقرر الحاسوبي
(تجريبي)</t>
  </si>
  <si>
    <t>مساعد ثانٍ</t>
  </si>
  <si>
    <t>المقرر</t>
  </si>
  <si>
    <t>مدير المدرسة</t>
  </si>
  <si>
    <t>رئيس قسم التخطيط التربوي</t>
  </si>
  <si>
    <t>رئيس قسم شؤون الموظفين</t>
  </si>
  <si>
    <t>رئيس قسم التعليم العام وشؤون الطلبة</t>
  </si>
  <si>
    <t>رئيس قسم التعليم المهني</t>
  </si>
  <si>
    <t>المتوفر</t>
  </si>
  <si>
    <t>الاسم  :</t>
  </si>
  <si>
    <t>النقص</t>
  </si>
  <si>
    <t>أمين مكتبة</t>
  </si>
  <si>
    <t>الزيادة</t>
  </si>
  <si>
    <t>التوقيع :</t>
  </si>
  <si>
    <t>يقوم المرشد التربوي باعطاء حصص الارشاد التربوي وفي حال عدم وجود مرشد توزع الحصص على الإداريين المكلفين بالحصص أو المعلمين غير مستكملي النصاب *</t>
  </si>
  <si>
    <t xml:space="preserve"> Form QF95-38 rev.b</t>
  </si>
  <si>
    <t>صفحة (  1   )</t>
  </si>
  <si>
    <t>حصص الوقت الحر ( النشاط ) يتم توزيعها على المعلمين غير مستكملي النصاب أو الاداريين المكلفين بإعطاء حصص وحسب نوع النشاط **</t>
  </si>
  <si>
    <t>صفحة (  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</si>
</sst>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Arial"/>
      <family val="2"/>
      <scheme val="minor"/>
    </font>
    <font>
      <b/>
      <sz val="16"/>
      <name val="Arabic Transparent"/>
      <charset val="178"/>
    </font>
    <font>
      <b/>
      <sz val="18"/>
      <name val="Arabic Transparent"/>
      <charset val="178"/>
    </font>
    <font>
      <b/>
      <sz val="28"/>
      <name val="DecoType Naskh"/>
      <charset val="178"/>
    </font>
    <font>
      <b/>
      <sz val="16"/>
      <name val="Arial"/>
      <family val="2"/>
      <charset val="178"/>
    </font>
    <font>
      <b/>
      <sz val="26"/>
      <name val="Arial"/>
      <family val="2"/>
      <charset val="178"/>
    </font>
    <font>
      <b/>
      <sz val="26"/>
      <name val="DecoType Naskh"/>
      <charset val="178"/>
    </font>
    <font>
      <b/>
      <sz val="34"/>
      <name val="Arial"/>
      <family val="2"/>
      <charset val="178"/>
    </font>
    <font>
      <b/>
      <sz val="18"/>
      <name val="Arial"/>
      <family val="2"/>
      <charset val="178"/>
    </font>
    <font>
      <b/>
      <sz val="22"/>
      <name val="Traditional Arabic"/>
      <family val="1"/>
    </font>
    <font>
      <b/>
      <sz val="16"/>
      <name val="Arial"/>
      <family val="2"/>
    </font>
    <font>
      <b/>
      <sz val="14"/>
      <name val="Arial"/>
      <family val="2"/>
      <charset val="178"/>
    </font>
    <font>
      <sz val="14"/>
      <name val="Arial"/>
      <family val="2"/>
    </font>
    <font>
      <b/>
      <sz val="22"/>
      <name val="Arial"/>
      <family val="2"/>
      <charset val="178"/>
    </font>
    <font>
      <b/>
      <sz val="21"/>
      <name val="Arial"/>
      <family val="2"/>
      <charset val="178"/>
    </font>
    <font>
      <b/>
      <sz val="36"/>
      <name val="Arial"/>
      <family val="2"/>
      <charset val="178"/>
    </font>
    <font>
      <b/>
      <sz val="14"/>
      <name val="Arial"/>
      <family val="2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0"/>
      <name val="Arial"/>
      <family val="2"/>
      <charset val="178"/>
    </font>
    <font>
      <b/>
      <sz val="15"/>
      <name val="Arial"/>
      <family val="2"/>
      <charset val="178"/>
    </font>
    <font>
      <b/>
      <sz val="24"/>
      <name val="Arial"/>
      <family val="2"/>
      <charset val="178"/>
    </font>
    <font>
      <b/>
      <sz val="20"/>
      <name val="Arial"/>
      <family val="2"/>
      <charset val="178"/>
    </font>
    <font>
      <sz val="11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14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7"/>
      <name val="Arial"/>
      <family val="2"/>
      <charset val="178"/>
    </font>
    <font>
      <sz val="20"/>
      <name val="Arial"/>
      <family val="2"/>
      <charset val="178"/>
    </font>
    <font>
      <b/>
      <sz val="11"/>
      <name val="Arial"/>
      <family val="2"/>
    </font>
    <font>
      <sz val="24"/>
      <name val="Arial"/>
      <family val="2"/>
      <charset val="178"/>
    </font>
    <font>
      <sz val="10"/>
      <name val="Arial"/>
      <family val="2"/>
    </font>
    <font>
      <b/>
      <sz val="28"/>
      <name val="Arial"/>
      <family val="2"/>
      <charset val="178"/>
    </font>
    <font>
      <b/>
      <sz val="18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5">
    <xf numFmtId="0" fontId="0" fillId="0" borderId="0" xfId="0"/>
    <xf numFmtId="0" fontId="1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vertical="top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7" fillId="0" borderId="0" xfId="0" applyFont="1" applyBorder="1" applyAlignment="1">
      <alignment horizontal="center"/>
    </xf>
    <xf numFmtId="0" fontId="19" fillId="0" borderId="7" xfId="0" applyFont="1" applyBorder="1" applyAlignment="1" applyProtection="1">
      <alignment horizontal="center" vertical="center" textRotation="90" wrapText="1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center"/>
    </xf>
    <xf numFmtId="0" fontId="17" fillId="0" borderId="8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17" fillId="0" borderId="22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23" fillId="2" borderId="26" xfId="0" applyFont="1" applyFill="1" applyBorder="1" applyAlignment="1" applyProtection="1">
      <alignment horizontal="center" vertical="center" shrinkToFit="1"/>
      <protection locked="0"/>
    </xf>
    <xf numFmtId="0" fontId="12" fillId="4" borderId="24" xfId="0" applyFont="1" applyFill="1" applyBorder="1" applyAlignment="1" applyProtection="1">
      <alignment horizontal="center" vertical="center" shrinkToFit="1"/>
    </xf>
    <xf numFmtId="0" fontId="12" fillId="4" borderId="25" xfId="0" applyFont="1" applyFill="1" applyBorder="1" applyAlignment="1" applyProtection="1">
      <alignment horizontal="center" vertical="center" shrinkToFit="1"/>
    </xf>
    <xf numFmtId="0" fontId="12" fillId="3" borderId="27" xfId="0" applyFont="1" applyFill="1" applyBorder="1" applyAlignment="1" applyProtection="1">
      <alignment horizontal="center" vertical="center" shrinkToFit="1"/>
    </xf>
    <xf numFmtId="0" fontId="20" fillId="0" borderId="28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23" fillId="2" borderId="32" xfId="0" applyFont="1" applyFill="1" applyBorder="1" applyAlignment="1" applyProtection="1">
      <alignment horizontal="center" vertical="center" shrinkToFit="1"/>
      <protection locked="0"/>
    </xf>
    <xf numFmtId="0" fontId="12" fillId="4" borderId="30" xfId="0" applyFont="1" applyFill="1" applyBorder="1" applyAlignment="1" applyProtection="1">
      <alignment horizontal="center" vertical="center" shrinkToFit="1"/>
    </xf>
    <xf numFmtId="0" fontId="12" fillId="4" borderId="31" xfId="0" applyFont="1" applyFill="1" applyBorder="1" applyAlignment="1" applyProtection="1">
      <alignment horizontal="center" vertical="center" shrinkToFit="1"/>
    </xf>
    <xf numFmtId="0" fontId="12" fillId="3" borderId="28" xfId="0" applyFont="1" applyFill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/>
    </xf>
    <xf numFmtId="0" fontId="24" fillId="0" borderId="33" xfId="0" applyFont="1" applyBorder="1" applyAlignment="1" applyProtection="1">
      <alignment horizontal="center" vertical="center" shrinkToFit="1"/>
    </xf>
    <xf numFmtId="0" fontId="24" fillId="0" borderId="34" xfId="0" applyFont="1" applyBorder="1" applyAlignment="1" applyProtection="1">
      <alignment horizontal="center" vertical="center" shrinkToFit="1"/>
    </xf>
    <xf numFmtId="0" fontId="24" fillId="0" borderId="35" xfId="0" applyFont="1" applyBorder="1" applyAlignment="1" applyProtection="1">
      <alignment horizontal="center" vertical="center" shrinkToFit="1"/>
    </xf>
    <xf numFmtId="0" fontId="24" fillId="0" borderId="16" xfId="0" applyFont="1" applyBorder="1" applyAlignment="1" applyProtection="1">
      <alignment horizontal="center" vertical="center" shrinkToFit="1"/>
    </xf>
    <xf numFmtId="0" fontId="25" fillId="0" borderId="36" xfId="0" applyFont="1" applyBorder="1" applyAlignment="1" applyProtection="1">
      <alignment horizontal="center" vertical="center" shrinkToFit="1"/>
    </xf>
    <xf numFmtId="0" fontId="12" fillId="4" borderId="34" xfId="0" applyFont="1" applyFill="1" applyBorder="1" applyAlignment="1" applyProtection="1">
      <alignment horizontal="center" vertical="center" shrinkToFit="1"/>
    </xf>
    <xf numFmtId="0" fontId="12" fillId="4" borderId="35" xfId="0" applyFont="1" applyFill="1" applyBorder="1" applyAlignment="1" applyProtection="1">
      <alignment horizontal="center" vertical="center" shrinkToFit="1"/>
    </xf>
    <xf numFmtId="0" fontId="12" fillId="3" borderId="16" xfId="0" applyFont="1" applyFill="1" applyBorder="1" applyAlignment="1" applyProtection="1">
      <alignment horizontal="center" vertical="center" shrinkToFit="1"/>
    </xf>
    <xf numFmtId="0" fontId="12" fillId="4" borderId="37" xfId="0" applyFont="1" applyFill="1" applyBorder="1" applyAlignment="1" applyProtection="1">
      <alignment horizontal="center" vertical="center" shrinkToFit="1"/>
    </xf>
    <xf numFmtId="0" fontId="12" fillId="0" borderId="38" xfId="0" applyFont="1" applyBorder="1" applyAlignment="1" applyProtection="1">
      <alignment horizontal="center" vertical="center" shrinkToFit="1"/>
    </xf>
    <xf numFmtId="0" fontId="12" fillId="4" borderId="38" xfId="0" applyFont="1" applyFill="1" applyBorder="1" applyAlignment="1" applyProtection="1">
      <alignment horizontal="center" vertical="center" shrinkToFit="1"/>
    </xf>
    <xf numFmtId="0" fontId="12" fillId="3" borderId="38" xfId="0" applyFont="1" applyFill="1" applyBorder="1" applyAlignment="1" applyProtection="1">
      <alignment horizontal="center" vertical="center" shrinkToFit="1"/>
    </xf>
    <xf numFmtId="0" fontId="12" fillId="4" borderId="39" xfId="0" applyFont="1" applyFill="1" applyBorder="1" applyAlignment="1" applyProtection="1">
      <alignment horizontal="center" vertical="center" shrinkToFit="1"/>
    </xf>
    <xf numFmtId="0" fontId="20" fillId="0" borderId="40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 applyProtection="1">
      <alignment horizontal="center" vertical="center" shrinkToFit="1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12" fillId="4" borderId="42" xfId="0" applyFont="1" applyFill="1" applyBorder="1" applyAlignment="1" applyProtection="1">
      <alignment horizontal="center" vertical="center" shrinkToFit="1"/>
    </xf>
    <xf numFmtId="0" fontId="12" fillId="0" borderId="6" xfId="0" applyFont="1" applyBorder="1" applyAlignment="1" applyProtection="1">
      <alignment horizontal="center" vertical="center" shrinkToFit="1"/>
    </xf>
    <xf numFmtId="0" fontId="12" fillId="4" borderId="6" xfId="0" applyFont="1" applyFill="1" applyBorder="1" applyAlignment="1" applyProtection="1">
      <alignment horizontal="center" vertical="center" shrinkToFit="1"/>
    </xf>
    <xf numFmtId="0" fontId="12" fillId="3" borderId="6" xfId="0" applyFont="1" applyFill="1" applyBorder="1" applyAlignment="1" applyProtection="1">
      <alignment horizontal="center" vertical="center" shrinkToFit="1"/>
    </xf>
    <xf numFmtId="0" fontId="12" fillId="4" borderId="41" xfId="0" applyFont="1" applyFill="1" applyBorder="1" applyAlignment="1" applyProtection="1">
      <alignment horizontal="center" vertical="center" shrinkToFit="1"/>
    </xf>
    <xf numFmtId="0" fontId="12" fillId="3" borderId="40" xfId="0" applyFont="1" applyFill="1" applyBorder="1" applyAlignment="1" applyProtection="1">
      <alignment horizontal="center" vertical="center" shrinkToFit="1"/>
    </xf>
    <xf numFmtId="0" fontId="17" fillId="0" borderId="11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2" fillId="2" borderId="6" xfId="0" applyFont="1" applyFill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21" xfId="0" applyFont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 applyProtection="1">
      <alignment horizontal="center" vertical="center" shrinkToFit="1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4" borderId="17" xfId="0" applyFont="1" applyFill="1" applyBorder="1" applyAlignment="1" applyProtection="1">
      <alignment horizontal="center" vertical="center" shrinkToFit="1"/>
    </xf>
    <xf numFmtId="0" fontId="12" fillId="4" borderId="46" xfId="0" applyFont="1" applyFill="1" applyBorder="1" applyAlignment="1" applyProtection="1">
      <alignment horizontal="center" vertical="center" shrinkToFit="1"/>
    </xf>
    <xf numFmtId="0" fontId="12" fillId="0" borderId="46" xfId="0" applyFont="1" applyBorder="1" applyAlignment="1" applyProtection="1">
      <alignment horizontal="center" vertical="center" shrinkToFit="1"/>
    </xf>
    <xf numFmtId="0" fontId="12" fillId="3" borderId="46" xfId="0" applyFont="1" applyFill="1" applyBorder="1" applyAlignment="1" applyProtection="1">
      <alignment horizontal="center" vertical="center" shrinkToFit="1"/>
    </xf>
    <xf numFmtId="0" fontId="12" fillId="2" borderId="46" xfId="0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</xf>
    <xf numFmtId="0" fontId="12" fillId="4" borderId="47" xfId="0" applyFont="1" applyFill="1" applyBorder="1" applyAlignment="1" applyProtection="1">
      <alignment horizontal="center" vertical="center" shrinkToFit="1"/>
    </xf>
    <xf numFmtId="0" fontId="19" fillId="0" borderId="22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 shrinkToFit="1"/>
    </xf>
    <xf numFmtId="0" fontId="24" fillId="0" borderId="3" xfId="0" applyFont="1" applyBorder="1" applyAlignment="1" applyProtection="1">
      <alignment horizontal="center" vertical="center" shrinkToFit="1"/>
    </xf>
    <xf numFmtId="0" fontId="24" fillId="0" borderId="43" xfId="0" applyFont="1" applyBorder="1" applyAlignment="1" applyProtection="1">
      <alignment horizontal="center" vertical="center" shrinkToFit="1"/>
    </xf>
    <xf numFmtId="0" fontId="12" fillId="4" borderId="5" xfId="0" applyFont="1" applyFill="1" applyBorder="1" applyAlignment="1" applyProtection="1">
      <alignment horizontal="center" vertical="center" shrinkToFit="1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4" borderId="48" xfId="0" applyFont="1" applyFill="1" applyBorder="1" applyAlignment="1" applyProtection="1">
      <alignment horizontal="center" vertical="center" shrinkToFit="1"/>
    </xf>
    <xf numFmtId="0" fontId="12" fillId="4" borderId="49" xfId="0" applyFont="1" applyFill="1" applyBorder="1" applyAlignment="1" applyProtection="1">
      <alignment horizontal="center" vertical="center" shrinkToFit="1"/>
    </xf>
    <xf numFmtId="0" fontId="20" fillId="0" borderId="50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0" borderId="51" xfId="0" applyFont="1" applyBorder="1" applyAlignment="1" applyProtection="1">
      <alignment horizontal="center" vertical="center" shrinkToFit="1"/>
    </xf>
    <xf numFmtId="0" fontId="12" fillId="0" borderId="51" xfId="0" applyFont="1" applyBorder="1" applyAlignment="1" applyProtection="1">
      <alignment horizontal="center" vertical="center" shrinkToFit="1"/>
      <protection locked="0"/>
    </xf>
    <xf numFmtId="0" fontId="12" fillId="4" borderId="23" xfId="0" applyFont="1" applyFill="1" applyBorder="1" applyAlignment="1" applyProtection="1">
      <alignment horizontal="center" vertical="center" shrinkToFit="1"/>
    </xf>
    <xf numFmtId="0" fontId="12" fillId="0" borderId="52" xfId="0" applyFont="1" applyBorder="1" applyAlignment="1" applyProtection="1">
      <alignment horizontal="center" vertical="center" shrinkToFit="1"/>
    </xf>
    <xf numFmtId="0" fontId="12" fillId="0" borderId="24" xfId="0" applyFont="1" applyBorder="1" applyAlignment="1" applyProtection="1">
      <alignment horizontal="center" vertical="center" shrinkToFit="1"/>
    </xf>
    <xf numFmtId="0" fontId="12" fillId="4" borderId="53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20" fillId="0" borderId="54" xfId="0" applyFont="1" applyBorder="1" applyAlignment="1" applyProtection="1">
      <alignment horizontal="center" vertical="center"/>
    </xf>
    <xf numFmtId="0" fontId="12" fillId="0" borderId="55" xfId="0" applyFont="1" applyBorder="1" applyAlignment="1" applyProtection="1">
      <alignment horizontal="center" vertical="center" shrinkToFit="1"/>
    </xf>
    <xf numFmtId="0" fontId="12" fillId="0" borderId="55" xfId="0" applyFont="1" applyBorder="1" applyAlignment="1" applyProtection="1">
      <alignment horizontal="center" vertical="center" shrinkToFit="1"/>
      <protection locked="0"/>
    </xf>
    <xf numFmtId="0" fontId="12" fillId="4" borderId="44" xfId="0" applyFont="1" applyFill="1" applyBorder="1" applyAlignment="1" applyProtection="1">
      <alignment horizontal="center" vertical="center" shrinkToFit="1"/>
    </xf>
    <xf numFmtId="0" fontId="12" fillId="4" borderId="18" xfId="0" applyFont="1" applyFill="1" applyBorder="1" applyAlignment="1" applyProtection="1">
      <alignment horizontal="center" vertical="center" shrinkToFit="1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4" borderId="56" xfId="0" applyFont="1" applyFill="1" applyBorder="1" applyAlignment="1" applyProtection="1">
      <alignment horizontal="center" vertical="center" shrinkToFit="1"/>
    </xf>
    <xf numFmtId="0" fontId="19" fillId="0" borderId="2" xfId="0" applyFont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Fill="1" applyBorder="1" applyAlignment="1" applyProtection="1">
      <alignment horizontal="center" vertical="center" shrinkToFit="1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2" fillId="4" borderId="57" xfId="0" applyFont="1" applyFill="1" applyBorder="1" applyAlignment="1" applyProtection="1">
      <alignment horizontal="center" vertical="center" shrinkToFit="1"/>
    </xf>
    <xf numFmtId="0" fontId="12" fillId="0" borderId="48" xfId="0" applyFont="1" applyBorder="1" applyAlignment="1" applyProtection="1">
      <alignment horizontal="center" vertical="center" shrinkToFit="1"/>
    </xf>
    <xf numFmtId="0" fontId="12" fillId="0" borderId="38" xfId="0" applyFont="1" applyFill="1" applyBorder="1" applyAlignment="1" applyProtection="1">
      <alignment horizontal="center" vertical="center" shrinkToFit="1"/>
    </xf>
    <xf numFmtId="0" fontId="12" fillId="0" borderId="39" xfId="0" applyFont="1" applyFill="1" applyBorder="1" applyAlignment="1" applyProtection="1">
      <alignment horizontal="center" vertical="center" shrinkToFit="1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/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2" fillId="0" borderId="40" xfId="0" applyFont="1" applyFill="1" applyBorder="1" applyAlignment="1" applyProtection="1">
      <alignment horizontal="center" vertical="center" shrinkToFit="1"/>
      <protection locked="0"/>
    </xf>
    <xf numFmtId="0" fontId="12" fillId="4" borderId="22" xfId="0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center" vertical="center" shrinkToFit="1"/>
    </xf>
    <xf numFmtId="0" fontId="20" fillId="0" borderId="40" xfId="0" applyFont="1" applyFill="1" applyBorder="1" applyAlignment="1" applyProtection="1">
      <alignment horizontal="center" vertical="center"/>
    </xf>
    <xf numFmtId="0" fontId="12" fillId="0" borderId="42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Fill="1" applyBorder="1" applyAlignment="1" applyProtection="1">
      <alignment horizontal="center" vertical="center" shrinkToFit="1"/>
    </xf>
    <xf numFmtId="0" fontId="12" fillId="5" borderId="6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21" xfId="0" applyFont="1" applyFill="1" applyBorder="1" applyAlignment="1" applyProtection="1">
      <alignment horizontal="center" vertical="center"/>
    </xf>
    <xf numFmtId="0" fontId="12" fillId="0" borderId="58" xfId="0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0" fontId="12" fillId="0" borderId="45" xfId="0" applyFont="1" applyFill="1" applyBorder="1" applyAlignment="1" applyProtection="1">
      <alignment horizontal="center" vertical="center" shrinkToFit="1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2" fillId="4" borderId="58" xfId="0" applyFont="1" applyFill="1" applyBorder="1" applyAlignment="1" applyProtection="1">
      <alignment horizontal="center" vertical="center" shrinkToFit="1"/>
    </xf>
    <xf numFmtId="0" fontId="12" fillId="5" borderId="18" xfId="0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center" vertical="center" shrinkToFit="1"/>
    </xf>
    <xf numFmtId="0" fontId="11" fillId="4" borderId="59" xfId="0" applyFont="1" applyFill="1" applyBorder="1" applyAlignment="1" applyProtection="1">
      <alignment horizontal="center" vertical="center"/>
    </xf>
    <xf numFmtId="0" fontId="12" fillId="4" borderId="27" xfId="0" applyFont="1" applyFill="1" applyBorder="1" applyAlignment="1" applyProtection="1">
      <alignment horizontal="center" vertical="center" shrinkToFit="1"/>
    </xf>
    <xf numFmtId="0" fontId="12" fillId="4" borderId="60" xfId="0" applyFont="1" applyFill="1" applyBorder="1" applyAlignment="1" applyProtection="1">
      <alignment horizontal="center" vertical="center" shrinkToFit="1"/>
    </xf>
    <xf numFmtId="0" fontId="11" fillId="4" borderId="61" xfId="0" applyFont="1" applyFill="1" applyBorder="1" applyAlignment="1" applyProtection="1">
      <alignment horizontal="center" vertical="center"/>
    </xf>
    <xf numFmtId="0" fontId="12" fillId="4" borderId="40" xfId="0" applyFont="1" applyFill="1" applyBorder="1" applyAlignment="1" applyProtection="1">
      <alignment horizontal="center" vertical="center" shrinkToFit="1"/>
    </xf>
    <xf numFmtId="0" fontId="12" fillId="4" borderId="62" xfId="0" applyFont="1" applyFill="1" applyBorder="1" applyAlignment="1" applyProtection="1">
      <alignment horizontal="center" vertical="center" shrinkToFit="1"/>
    </xf>
    <xf numFmtId="0" fontId="11" fillId="4" borderId="21" xfId="0" applyFont="1" applyFill="1" applyBorder="1" applyAlignment="1" applyProtection="1">
      <alignment horizontal="center" vertical="center"/>
    </xf>
    <xf numFmtId="0" fontId="12" fillId="4" borderId="45" xfId="0" applyFont="1" applyFill="1" applyBorder="1" applyAlignment="1" applyProtection="1">
      <alignment horizontal="center" vertical="center" shrinkToFit="1"/>
    </xf>
    <xf numFmtId="0" fontId="12" fillId="4" borderId="21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20" fillId="0" borderId="59" xfId="0" applyFont="1" applyBorder="1" applyAlignment="1" applyProtection="1">
      <alignment horizontal="center" vertical="center"/>
    </xf>
    <xf numFmtId="0" fontId="12" fillId="0" borderId="57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12" fillId="0" borderId="60" xfId="0" applyFont="1" applyBorder="1" applyAlignment="1" applyProtection="1">
      <alignment horizontal="center" vertical="center" shrinkToFit="1"/>
    </xf>
    <xf numFmtId="0" fontId="12" fillId="0" borderId="60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</xf>
    <xf numFmtId="0" fontId="12" fillId="0" borderId="55" xfId="0" applyFont="1" applyFill="1" applyBorder="1" applyAlignment="1" applyProtection="1">
      <alignment horizontal="center" vertical="center" shrinkToFit="1"/>
      <protection locked="0"/>
    </xf>
    <xf numFmtId="0" fontId="12" fillId="4" borderId="29" xfId="0" applyFont="1" applyFill="1" applyBorder="1" applyAlignment="1" applyProtection="1">
      <alignment horizontal="center" vertical="center" shrinkToFit="1"/>
    </xf>
    <xf numFmtId="0" fontId="12" fillId="0" borderId="30" xfId="0" applyFont="1" applyBorder="1" applyAlignment="1" applyProtection="1">
      <alignment horizontal="center" vertical="center" shrinkToFit="1"/>
    </xf>
    <xf numFmtId="0" fontId="12" fillId="2" borderId="30" xfId="0" applyFont="1" applyFill="1" applyBorder="1" applyAlignment="1" applyProtection="1">
      <alignment horizontal="center" vertical="center" shrinkToFit="1"/>
      <protection locked="0"/>
    </xf>
    <xf numFmtId="0" fontId="12" fillId="3" borderId="19" xfId="0" applyFont="1" applyFill="1" applyBorder="1" applyAlignment="1" applyProtection="1">
      <alignment horizontal="center" vertical="center" shrinkToFit="1"/>
    </xf>
    <xf numFmtId="0" fontId="20" fillId="0" borderId="25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0" fontId="12" fillId="4" borderId="26" xfId="0" applyFont="1" applyFill="1" applyBorder="1" applyAlignment="1" applyProtection="1">
      <alignment horizontal="center" vertical="center" shrinkToFit="1"/>
    </xf>
    <xf numFmtId="0" fontId="12" fillId="3" borderId="24" xfId="0" applyFont="1" applyFill="1" applyBorder="1" applyAlignment="1" applyProtection="1">
      <alignment horizontal="center" vertical="center" shrinkToFit="1"/>
    </xf>
    <xf numFmtId="0" fontId="20" fillId="0" borderId="41" xfId="0" applyFont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20" fillId="0" borderId="31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 shrinkToFit="1"/>
    </xf>
    <xf numFmtId="0" fontId="11" fillId="4" borderId="50" xfId="0" applyFont="1" applyFill="1" applyBorder="1" applyAlignment="1" applyProtection="1">
      <alignment horizontal="center" vertical="center"/>
    </xf>
    <xf numFmtId="1" fontId="12" fillId="4" borderId="23" xfId="0" applyNumberFormat="1" applyFont="1" applyFill="1" applyBorder="1" applyAlignment="1" applyProtection="1">
      <alignment horizontal="center" vertical="center" shrinkToFit="1"/>
    </xf>
    <xf numFmtId="1" fontId="12" fillId="4" borderId="24" xfId="0" applyNumberFormat="1" applyFont="1" applyFill="1" applyBorder="1" applyAlignment="1" applyProtection="1">
      <alignment horizontal="center" vertical="center" shrinkToFit="1"/>
    </xf>
    <xf numFmtId="1" fontId="12" fillId="4" borderId="25" xfId="0" applyNumberFormat="1" applyFont="1" applyFill="1" applyBorder="1" applyAlignment="1" applyProtection="1">
      <alignment horizontal="center" vertical="center" shrinkToFit="1"/>
    </xf>
    <xf numFmtId="1" fontId="12" fillId="4" borderId="20" xfId="0" applyNumberFormat="1" applyFont="1" applyFill="1" applyBorder="1" applyAlignment="1" applyProtection="1">
      <alignment horizontal="center" vertical="center" shrinkToFit="1"/>
    </xf>
    <xf numFmtId="1" fontId="12" fillId="4" borderId="26" xfId="0" applyNumberFormat="1" applyFont="1" applyFill="1" applyBorder="1" applyAlignment="1" applyProtection="1">
      <alignment horizontal="center" vertical="center" shrinkToFit="1"/>
    </xf>
    <xf numFmtId="0" fontId="12" fillId="4" borderId="52" xfId="0" applyFont="1" applyFill="1" applyBorder="1" applyAlignment="1" applyProtection="1">
      <alignment horizontal="center" vertical="center" shrinkToFit="1"/>
    </xf>
    <xf numFmtId="0" fontId="12" fillId="4" borderId="20" xfId="0" applyFont="1" applyFill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/>
    </xf>
    <xf numFmtId="1" fontId="12" fillId="4" borderId="22" xfId="0" applyNumberFormat="1" applyFont="1" applyFill="1" applyBorder="1" applyAlignment="1" applyProtection="1">
      <alignment horizontal="center" vertical="center" shrinkToFit="1"/>
    </xf>
    <xf numFmtId="1" fontId="12" fillId="4" borderId="6" xfId="0" applyNumberFormat="1" applyFont="1" applyFill="1" applyBorder="1" applyAlignment="1" applyProtection="1">
      <alignment horizontal="center" vertical="center" shrinkToFit="1"/>
    </xf>
    <xf numFmtId="1" fontId="12" fillId="4" borderId="41" xfId="0" applyNumberFormat="1" applyFont="1" applyFill="1" applyBorder="1" applyAlignment="1" applyProtection="1">
      <alignment horizontal="center" vertical="center" shrinkToFit="1"/>
    </xf>
    <xf numFmtId="1" fontId="12" fillId="4" borderId="40" xfId="0" applyNumberFormat="1" applyFont="1" applyFill="1" applyBorder="1" applyAlignment="1" applyProtection="1">
      <alignment horizontal="center" vertical="center" shrinkToFit="1"/>
    </xf>
    <xf numFmtId="1" fontId="12" fillId="4" borderId="42" xfId="0" applyNumberFormat="1" applyFont="1" applyFill="1" applyBorder="1" applyAlignment="1" applyProtection="1">
      <alignment horizontal="center" vertical="center" shrinkToFit="1"/>
    </xf>
    <xf numFmtId="0" fontId="11" fillId="4" borderId="65" xfId="0" applyFont="1" applyFill="1" applyBorder="1" applyAlignment="1" applyProtection="1">
      <alignment horizontal="center" vertical="center"/>
    </xf>
    <xf numFmtId="1" fontId="12" fillId="4" borderId="44" xfId="0" applyNumberFormat="1" applyFont="1" applyFill="1" applyBorder="1" applyAlignment="1" applyProtection="1">
      <alignment horizontal="center" vertical="center" shrinkToFit="1"/>
    </xf>
    <xf numFmtId="1" fontId="12" fillId="4" borderId="18" xfId="0" applyNumberFormat="1" applyFont="1" applyFill="1" applyBorder="1" applyAlignment="1" applyProtection="1">
      <alignment horizontal="center" vertical="center" shrinkToFit="1"/>
    </xf>
    <xf numFmtId="1" fontId="12" fillId="4" borderId="45" xfId="0" applyNumberFormat="1" applyFont="1" applyFill="1" applyBorder="1" applyAlignment="1" applyProtection="1">
      <alignment horizontal="center" vertical="center" shrinkToFit="1"/>
    </xf>
    <xf numFmtId="1" fontId="12" fillId="4" borderId="21" xfId="0" applyNumberFormat="1" applyFont="1" applyFill="1" applyBorder="1" applyAlignment="1" applyProtection="1">
      <alignment horizontal="center" vertical="center" shrinkToFit="1"/>
    </xf>
    <xf numFmtId="1" fontId="12" fillId="4" borderId="58" xfId="0" applyNumberFormat="1" applyFont="1" applyFill="1" applyBorder="1" applyAlignment="1" applyProtection="1">
      <alignment horizontal="center" vertical="center" shrinkToFit="1"/>
    </xf>
    <xf numFmtId="0" fontId="24" fillId="0" borderId="17" xfId="0" applyFont="1" applyBorder="1" applyAlignment="1" applyProtection="1">
      <alignment horizontal="center" vertical="center" shrinkToFit="1"/>
    </xf>
    <xf numFmtId="0" fontId="24" fillId="0" borderId="66" xfId="0" applyFont="1" applyBorder="1" applyAlignment="1" applyProtection="1">
      <alignment horizontal="center" vertical="center" shrinkToFit="1"/>
    </xf>
    <xf numFmtId="0" fontId="24" fillId="0" borderId="12" xfId="0" applyFont="1" applyBorder="1" applyAlignment="1" applyProtection="1">
      <alignment horizontal="center" vertical="center" shrinkToFit="1"/>
    </xf>
    <xf numFmtId="0" fontId="24" fillId="0" borderId="11" xfId="0" applyFont="1" applyBorder="1" applyAlignment="1" applyProtection="1">
      <alignment horizontal="center" vertical="center" shrinkToFit="1"/>
    </xf>
    <xf numFmtId="0" fontId="24" fillId="0" borderId="14" xfId="0" applyFont="1" applyBorder="1" applyAlignment="1" applyProtection="1">
      <alignment horizontal="center" vertical="center" shrinkToFit="1"/>
    </xf>
    <xf numFmtId="0" fontId="12" fillId="4" borderId="16" xfId="0" applyFont="1" applyFill="1" applyBorder="1" applyAlignment="1" applyProtection="1">
      <alignment horizontal="center" vertical="center" shrinkToFit="1"/>
    </xf>
    <xf numFmtId="0" fontId="24" fillId="0" borderId="36" xfId="0" applyFont="1" applyBorder="1" applyAlignment="1" applyProtection="1">
      <alignment horizontal="center" vertical="center" shrinkToFit="1"/>
    </xf>
    <xf numFmtId="0" fontId="12" fillId="4" borderId="33" xfId="0" applyFont="1" applyFill="1" applyBorder="1" applyAlignment="1" applyProtection="1">
      <alignment horizontal="center" vertical="center" shrinkToFit="1"/>
    </xf>
    <xf numFmtId="0" fontId="12" fillId="4" borderId="2" xfId="0" applyFont="1" applyFill="1" applyBorder="1" applyAlignment="1" applyProtection="1">
      <alignment horizontal="center" vertical="center" shrinkToFit="1"/>
    </xf>
    <xf numFmtId="0" fontId="24" fillId="3" borderId="16" xfId="0" applyFont="1" applyFill="1" applyBorder="1" applyAlignment="1" applyProtection="1">
      <alignment horizontal="center" vertical="center" shrinkToFit="1"/>
    </xf>
    <xf numFmtId="0" fontId="24" fillId="0" borderId="13" xfId="0" applyFont="1" applyBorder="1" applyAlignment="1" applyProtection="1">
      <alignment horizontal="center" vertical="center" shrinkToFit="1"/>
    </xf>
    <xf numFmtId="1" fontId="24" fillId="3" borderId="11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Border="1" applyAlignment="1" applyProtection="1"/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 textRotation="90"/>
    </xf>
    <xf numFmtId="0" fontId="3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3" borderId="16" xfId="0" applyFont="1" applyFill="1" applyBorder="1" applyAlignment="1" applyProtection="1">
      <alignment horizontal="center" vertical="center" shrinkToFit="1"/>
    </xf>
    <xf numFmtId="1" fontId="11" fillId="3" borderId="16" xfId="0" applyNumberFormat="1" applyFont="1" applyFill="1" applyBorder="1" applyAlignment="1" applyProtection="1">
      <alignment horizontal="center" vertical="center" shrinkToFit="1"/>
    </xf>
    <xf numFmtId="1" fontId="11" fillId="2" borderId="16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16" xfId="0" applyNumberFormat="1" applyFont="1" applyFill="1" applyBorder="1" applyAlignment="1" applyProtection="1">
      <alignment horizontal="center" vertical="center" shrinkToFit="1"/>
    </xf>
    <xf numFmtId="1" fontId="26" fillId="0" borderId="11" xfId="0" applyNumberFormat="1" applyFont="1" applyBorder="1" applyAlignment="1" applyProtection="1">
      <alignment horizontal="center" vertical="center" shrinkToFit="1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6" fillId="0" borderId="16" xfId="0" applyFont="1" applyBorder="1" applyAlignment="1" applyProtection="1">
      <alignment horizontal="center" vertical="center" shrinkToFit="1"/>
    </xf>
    <xf numFmtId="0" fontId="26" fillId="0" borderId="16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2" fillId="0" borderId="0" xfId="0" applyFont="1" applyProtection="1"/>
    <xf numFmtId="0" fontId="5" fillId="0" borderId="0" xfId="0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33" fillId="0" borderId="0" xfId="0" applyFont="1" applyProtection="1">
      <protection locked="0"/>
    </xf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7" fillId="0" borderId="9" xfId="0" applyFont="1" applyBorder="1" applyAlignment="1" applyProtection="1">
      <alignment vertical="top" wrapText="1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protection locked="0"/>
    </xf>
    <xf numFmtId="0" fontId="28" fillId="0" borderId="0" xfId="0" applyFont="1" applyAlignment="1" applyProtection="1">
      <alignment horizontal="center" vertical="center"/>
    </xf>
    <xf numFmtId="0" fontId="28" fillId="0" borderId="0" xfId="0" applyFont="1" applyAlignment="1">
      <alignment horizontal="center" vertical="center"/>
    </xf>
    <xf numFmtId="0" fontId="36" fillId="0" borderId="0" xfId="0" applyFont="1" applyAlignment="1" applyProtection="1">
      <alignment vertical="center" textRotation="90" shrinkToFit="1"/>
    </xf>
    <xf numFmtId="0" fontId="4" fillId="0" borderId="0" xfId="0" applyFont="1" applyBorder="1" applyAlignment="1" applyProtection="1">
      <alignment horizontal="center"/>
      <protection locked="0"/>
    </xf>
    <xf numFmtId="0" fontId="18" fillId="0" borderId="0" xfId="0" applyFont="1" applyProtection="1"/>
    <xf numFmtId="0" fontId="18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0" fillId="0" borderId="0" xfId="0" applyFill="1" applyAlignment="1" applyProtection="1"/>
    <xf numFmtId="0" fontId="3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textRotation="90" wrapText="1"/>
    </xf>
    <xf numFmtId="0" fontId="15" fillId="0" borderId="10" xfId="0" applyFont="1" applyBorder="1" applyAlignment="1" applyProtection="1">
      <alignment horizontal="center" vertical="center" textRotation="90" wrapText="1"/>
    </xf>
    <xf numFmtId="0" fontId="15" fillId="0" borderId="15" xfId="0" applyFont="1" applyBorder="1" applyAlignment="1" applyProtection="1">
      <alignment horizontal="center" vertical="center" textRotation="90" wrapText="1"/>
    </xf>
    <xf numFmtId="0" fontId="15" fillId="0" borderId="1" xfId="0" applyFont="1" applyBorder="1" applyAlignment="1" applyProtection="1">
      <alignment horizontal="center" vertical="center" textRotation="90" wrapText="1"/>
    </xf>
    <xf numFmtId="0" fontId="15" fillId="0" borderId="12" xfId="0" applyFont="1" applyBorder="1" applyAlignment="1" applyProtection="1">
      <alignment horizontal="center" vertical="center" textRotation="90" wrapText="1"/>
    </xf>
    <xf numFmtId="0" fontId="15" fillId="0" borderId="14" xfId="0" applyFont="1" applyBorder="1" applyAlignment="1" applyProtection="1">
      <alignment horizontal="center" vertical="center" textRotation="90" wrapText="1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textRotation="90"/>
    </xf>
    <xf numFmtId="0" fontId="5" fillId="0" borderId="19" xfId="0" applyFont="1" applyBorder="1" applyAlignment="1" applyProtection="1">
      <alignment horizontal="center" vertical="center" textRotation="90"/>
    </xf>
    <xf numFmtId="0" fontId="5" fillId="0" borderId="11" xfId="0" applyFont="1" applyBorder="1" applyAlignment="1" applyProtection="1">
      <alignment horizontal="center" vertical="center" textRotation="90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20" fillId="3" borderId="7" xfId="0" applyFont="1" applyFill="1" applyBorder="1" applyAlignment="1" applyProtection="1">
      <alignment horizontal="center" vertical="center" textRotation="90"/>
    </xf>
    <xf numFmtId="0" fontId="20" fillId="3" borderId="19" xfId="0" applyFont="1" applyFill="1" applyBorder="1" applyAlignment="1" applyProtection="1">
      <alignment horizontal="center" vertical="center" textRotation="9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shrinkToFit="1"/>
      <protection locked="0"/>
    </xf>
    <xf numFmtId="0" fontId="18" fillId="0" borderId="3" xfId="0" applyFont="1" applyBorder="1" applyAlignment="1" applyProtection="1">
      <alignment horizontal="center" shrinkToFit="1"/>
      <protection locked="0"/>
    </xf>
    <xf numFmtId="0" fontId="18" fillId="0" borderId="4" xfId="0" applyFont="1" applyBorder="1" applyAlignment="1" applyProtection="1">
      <alignment horizontal="center" shrinkToFit="1"/>
      <protection locked="0"/>
    </xf>
    <xf numFmtId="1" fontId="20" fillId="3" borderId="7" xfId="0" applyNumberFormat="1" applyFont="1" applyFill="1" applyBorder="1" applyAlignment="1" applyProtection="1">
      <alignment horizontal="center" vertical="center" textRotation="90"/>
    </xf>
    <xf numFmtId="1" fontId="20" fillId="3" borderId="19" xfId="0" applyNumberFormat="1" applyFont="1" applyFill="1" applyBorder="1" applyAlignment="1" applyProtection="1">
      <alignment horizontal="center" vertical="center" textRotation="9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21" fillId="0" borderId="8" xfId="0" applyFont="1" applyBorder="1" applyAlignment="1" applyProtection="1">
      <alignment horizontal="center" vertical="center" textRotation="90" wrapText="1"/>
    </xf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0" xfId="0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8" fillId="0" borderId="8" xfId="0" applyFont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22" fillId="0" borderId="7" xfId="0" applyFont="1" applyBorder="1" applyAlignment="1" applyProtection="1">
      <alignment horizontal="center" vertical="center" textRotation="90"/>
    </xf>
    <xf numFmtId="0" fontId="22" fillId="0" borderId="19" xfId="0" applyFont="1" applyBorder="1" applyAlignment="1" applyProtection="1">
      <alignment horizontal="center" vertical="center" textRotation="90"/>
    </xf>
    <xf numFmtId="0" fontId="22" fillId="0" borderId="11" xfId="0" applyFont="1" applyBorder="1" applyAlignment="1" applyProtection="1">
      <alignment horizontal="center" vertical="center" textRotation="9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20" fillId="0" borderId="8" xfId="0" applyFont="1" applyBorder="1" applyAlignment="1" applyProtection="1">
      <alignment horizontal="center" vertical="center" textRotation="90"/>
    </xf>
    <xf numFmtId="0" fontId="20" fillId="0" borderId="15" xfId="0" applyFont="1" applyBorder="1" applyAlignment="1" applyProtection="1">
      <alignment horizontal="center" vertical="center" textRotation="90"/>
    </xf>
    <xf numFmtId="0" fontId="4" fillId="3" borderId="20" xfId="0" applyFont="1" applyFill="1" applyBorder="1" applyAlignment="1" applyProtection="1">
      <alignment horizontal="center" vertical="center" textRotation="90" wrapText="1"/>
    </xf>
    <xf numFmtId="0" fontId="4" fillId="3" borderId="21" xfId="0" applyFont="1" applyFill="1" applyBorder="1" applyAlignment="1" applyProtection="1">
      <alignment horizontal="center" vertical="center" textRotation="90" wrapText="1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textRotation="90" wrapText="1"/>
    </xf>
    <xf numFmtId="0" fontId="15" fillId="0" borderId="19" xfId="0" applyFont="1" applyBorder="1" applyAlignment="1" applyProtection="1">
      <alignment horizontal="center" vertical="center" textRotation="90" wrapText="1"/>
    </xf>
    <xf numFmtId="0" fontId="15" fillId="0" borderId="11" xfId="0" applyFont="1" applyBorder="1" applyAlignment="1" applyProtection="1">
      <alignment horizontal="center" vertical="center" textRotation="90" wrapText="1"/>
    </xf>
    <xf numFmtId="0" fontId="4" fillId="0" borderId="4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26" fillId="0" borderId="2" xfId="0" applyFont="1" applyBorder="1" applyAlignment="1" applyProtection="1">
      <alignment horizontal="center" vertical="center" shrinkToFit="1"/>
    </xf>
    <xf numFmtId="0" fontId="26" fillId="0" borderId="3" xfId="0" applyFont="1" applyBorder="1" applyAlignment="1" applyProtection="1">
      <alignment horizontal="center" vertical="center" shrinkToFit="1"/>
    </xf>
    <xf numFmtId="0" fontId="26" fillId="0" borderId="4" xfId="0" applyFont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26" fillId="0" borderId="2" xfId="0" applyFont="1" applyBorder="1" applyAlignment="1" applyProtection="1">
      <alignment horizontal="center" vertical="center" shrinkToFit="1"/>
      <protection locked="0"/>
    </xf>
    <xf numFmtId="0" fontId="26" fillId="0" borderId="3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textRotation="90" wrapText="1"/>
    </xf>
    <xf numFmtId="0" fontId="11" fillId="0" borderId="11" xfId="0" applyFont="1" applyBorder="1" applyAlignment="1" applyProtection="1">
      <alignment horizontal="center" vertical="center" textRotation="90" wrapText="1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textRotation="90" wrapText="1"/>
    </xf>
    <xf numFmtId="0" fontId="13" fillId="0" borderId="19" xfId="0" applyFont="1" applyFill="1" applyBorder="1" applyAlignment="1" applyProtection="1">
      <alignment horizontal="center" vertical="center" textRotation="90" wrapText="1"/>
    </xf>
    <xf numFmtId="0" fontId="13" fillId="0" borderId="11" xfId="0" applyFont="1" applyFill="1" applyBorder="1" applyAlignment="1" applyProtection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11" fillId="0" borderId="19" xfId="0" applyFont="1" applyBorder="1" applyAlignment="1" applyProtection="1">
      <alignment horizontal="center" vertical="center" textRotation="90" wrapText="1"/>
    </xf>
    <xf numFmtId="0" fontId="21" fillId="0" borderId="13" xfId="0" applyFont="1" applyFill="1" applyBorder="1" applyAlignment="1" applyProtection="1">
      <alignment horizontal="center" vertical="top"/>
    </xf>
    <xf numFmtId="0" fontId="13" fillId="4" borderId="19" xfId="0" applyFont="1" applyFill="1" applyBorder="1" applyAlignment="1" applyProtection="1">
      <alignment horizontal="center" vertical="center" textRotation="90" wrapText="1"/>
    </xf>
    <xf numFmtId="0" fontId="13" fillId="4" borderId="11" xfId="0" applyFont="1" applyFill="1" applyBorder="1" applyAlignment="1" applyProtection="1">
      <alignment horizontal="center" vertical="center" textRotation="90" wrapText="1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top"/>
      <protection locked="0"/>
    </xf>
    <xf numFmtId="0" fontId="4" fillId="0" borderId="64" xfId="0" applyFont="1" applyFill="1" applyBorder="1" applyAlignment="1" applyProtection="1">
      <alignment horizontal="center" vertical="top"/>
      <protection locked="0"/>
    </xf>
    <xf numFmtId="0" fontId="4" fillId="0" borderId="55" xfId="0" applyFont="1" applyFill="1" applyBorder="1" applyAlignment="1" applyProtection="1">
      <alignment horizontal="center" vertical="top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4" fillId="0" borderId="13" xfId="0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 shrinkToFit="1"/>
    </xf>
    <xf numFmtId="0" fontId="21" fillId="0" borderId="8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</xf>
    <xf numFmtId="0" fontId="22" fillId="0" borderId="50" xfId="0" applyFont="1" applyFill="1" applyBorder="1" applyAlignment="1" applyProtection="1">
      <alignment horizontal="center" vertical="top"/>
    </xf>
    <xf numFmtId="0" fontId="22" fillId="0" borderId="63" xfId="0" applyFont="1" applyFill="1" applyBorder="1" applyAlignment="1" applyProtection="1">
      <alignment horizontal="center" vertical="top"/>
    </xf>
    <xf numFmtId="0" fontId="22" fillId="0" borderId="51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2" fillId="0" borderId="2" xfId="0" applyFont="1" applyFill="1" applyBorder="1" applyAlignment="1" applyProtection="1">
      <alignment horizontal="center" vertical="top"/>
    </xf>
    <xf numFmtId="0" fontId="22" fillId="0" borderId="3" xfId="0" applyFont="1" applyFill="1" applyBorder="1" applyAlignment="1" applyProtection="1">
      <alignment horizontal="center" vertical="top"/>
    </xf>
    <xf numFmtId="0" fontId="22" fillId="0" borderId="4" xfId="0" applyFont="1" applyFill="1" applyBorder="1" applyAlignment="1" applyProtection="1">
      <alignment horizontal="center" vertical="top"/>
    </xf>
    <xf numFmtId="0" fontId="29" fillId="0" borderId="50" xfId="0" applyFont="1" applyFill="1" applyBorder="1" applyAlignment="1" applyProtection="1">
      <alignment horizontal="center" vertical="top"/>
    </xf>
    <xf numFmtId="0" fontId="29" fillId="0" borderId="63" xfId="0" applyFont="1" applyFill="1" applyBorder="1" applyAlignment="1" applyProtection="1">
      <alignment horizontal="center" vertical="top"/>
    </xf>
    <xf numFmtId="0" fontId="29" fillId="0" borderId="51" xfId="0" applyFont="1" applyFill="1" applyBorder="1" applyAlignment="1" applyProtection="1">
      <alignment horizontal="center" vertical="top"/>
    </xf>
    <xf numFmtId="0" fontId="21" fillId="0" borderId="8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center" vertical="center" shrinkToFit="1"/>
      <protection locked="0"/>
    </xf>
    <xf numFmtId="0" fontId="11" fillId="0" borderId="64" xfId="0" applyFont="1" applyFill="1" applyBorder="1" applyAlignment="1" applyProtection="1">
      <alignment horizontal="center" vertical="center" shrinkToFit="1"/>
      <protection locked="0"/>
    </xf>
    <xf numFmtId="0" fontId="11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3" fillId="4" borderId="7" xfId="0" applyFont="1" applyFill="1" applyBorder="1" applyAlignment="1" applyProtection="1">
      <alignment horizontal="center" vertical="center" textRotation="90" wrapText="1"/>
    </xf>
    <xf numFmtId="0" fontId="13" fillId="0" borderId="23" xfId="0" applyFont="1" applyBorder="1" applyAlignment="1" applyProtection="1">
      <alignment horizontal="center" vertical="center" textRotation="90" wrapText="1"/>
    </xf>
    <xf numFmtId="0" fontId="13" fillId="0" borderId="22" xfId="0" applyFont="1" applyBorder="1" applyAlignment="1" applyProtection="1">
      <alignment horizontal="center" vertical="center" textRotation="90" wrapText="1"/>
    </xf>
    <xf numFmtId="0" fontId="13" fillId="0" borderId="29" xfId="0" applyFont="1" applyBorder="1" applyAlignment="1" applyProtection="1">
      <alignment horizontal="center" vertical="center" textRotation="90" wrapText="1"/>
    </xf>
    <xf numFmtId="0" fontId="21" fillId="0" borderId="9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21" fillId="0" borderId="3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 wrapText="1"/>
    </xf>
    <xf numFmtId="0" fontId="26" fillId="0" borderId="11" xfId="0" applyFont="1" applyBorder="1"/>
    <xf numFmtId="0" fontId="22" fillId="0" borderId="7" xfId="0" applyFont="1" applyBorder="1" applyAlignment="1" applyProtection="1">
      <alignment horizontal="center" vertical="center" wrapText="1"/>
    </xf>
    <xf numFmtId="0" fontId="30" fillId="0" borderId="11" xfId="0" applyFont="1" applyBorder="1"/>
    <xf numFmtId="0" fontId="22" fillId="0" borderId="8" xfId="0" applyFont="1" applyBorder="1" applyAlignment="1" applyProtection="1">
      <alignment horizontal="center" vertical="center" wrapText="1"/>
    </xf>
    <xf numFmtId="0" fontId="30" fillId="0" borderId="9" xfId="0" applyFont="1" applyBorder="1"/>
    <xf numFmtId="0" fontId="30" fillId="0" borderId="10" xfId="0" applyFont="1" applyBorder="1"/>
    <xf numFmtId="0" fontId="30" fillId="0" borderId="12" xfId="0" applyFont="1" applyBorder="1"/>
    <xf numFmtId="0" fontId="30" fillId="0" borderId="13" xfId="0" applyFont="1" applyBorder="1"/>
    <xf numFmtId="0" fontId="30" fillId="0" borderId="14" xfId="0" applyFont="1" applyBorder="1"/>
    <xf numFmtId="0" fontId="4" fillId="0" borderId="1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 textRotation="90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textRotation="90" wrapText="1"/>
    </xf>
    <xf numFmtId="0" fontId="20" fillId="0" borderId="10" xfId="0" applyFont="1" applyBorder="1" applyAlignment="1" applyProtection="1">
      <alignment horizontal="center" vertical="center" textRotation="90" wrapText="1"/>
    </xf>
    <xf numFmtId="0" fontId="20" fillId="0" borderId="12" xfId="0" applyFont="1" applyBorder="1" applyAlignment="1" applyProtection="1">
      <alignment horizontal="center" vertical="center" textRotation="90" wrapText="1"/>
    </xf>
    <xf numFmtId="0" fontId="20" fillId="0" borderId="14" xfId="0" applyFont="1" applyBorder="1" applyAlignment="1" applyProtection="1">
      <alignment horizontal="center" vertical="center" textRotation="90" wrapText="1"/>
    </xf>
    <xf numFmtId="0" fontId="11" fillId="0" borderId="7" xfId="0" applyFont="1" applyBorder="1" applyAlignment="1" applyProtection="1">
      <alignment horizontal="center" vertical="center" textRotation="90"/>
    </xf>
    <xf numFmtId="0" fontId="11" fillId="0" borderId="11" xfId="0" applyFont="1" applyBorder="1" applyAlignment="1" applyProtection="1">
      <alignment horizontal="center" vertical="center" textRotation="90"/>
    </xf>
    <xf numFmtId="0" fontId="0" fillId="0" borderId="3" xfId="0" applyBorder="1" applyAlignment="1" applyProtection="1">
      <alignment shrinkToFit="1"/>
      <protection locked="0"/>
    </xf>
    <xf numFmtId="0" fontId="0" fillId="0" borderId="4" xfId="0" applyBorder="1" applyAlignment="1" applyProtection="1">
      <alignment shrinkToFit="1"/>
      <protection locked="0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</xf>
    <xf numFmtId="0" fontId="27" fillId="2" borderId="2" xfId="0" applyFont="1" applyFill="1" applyBorder="1" applyAlignment="1" applyProtection="1">
      <alignment horizontal="center" vertical="center" shrinkToFit="1"/>
      <protection locked="0"/>
    </xf>
    <xf numFmtId="0" fontId="27" fillId="2" borderId="4" xfId="0" applyFont="1" applyFill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textRotation="90"/>
    </xf>
    <xf numFmtId="0" fontId="20" fillId="0" borderId="12" xfId="0" applyFont="1" applyBorder="1" applyAlignment="1" applyProtection="1">
      <alignment horizontal="center" vertical="center" textRotation="90"/>
    </xf>
    <xf numFmtId="0" fontId="20" fillId="0" borderId="14" xfId="0" applyFont="1" applyBorder="1" applyAlignment="1" applyProtection="1">
      <alignment horizontal="center" vertical="center" textRotation="90"/>
    </xf>
    <xf numFmtId="0" fontId="20" fillId="0" borderId="7" xfId="0" applyFont="1" applyBorder="1" applyAlignment="1" applyProtection="1">
      <alignment horizontal="center" vertical="center" textRotation="90"/>
    </xf>
    <xf numFmtId="0" fontId="20" fillId="0" borderId="11" xfId="0" applyFont="1" applyBorder="1" applyAlignment="1" applyProtection="1">
      <alignment horizontal="center" vertical="center" textRotation="90"/>
    </xf>
    <xf numFmtId="0" fontId="20" fillId="0" borderId="8" xfId="0" applyFont="1" applyBorder="1" applyAlignment="1" applyProtection="1">
      <alignment horizontal="center" vertical="center" textRotation="90"/>
      <protection locked="0"/>
    </xf>
    <xf numFmtId="0" fontId="20" fillId="0" borderId="10" xfId="0" applyFont="1" applyBorder="1" applyAlignment="1" applyProtection="1">
      <alignment horizontal="center" vertical="center" textRotation="90"/>
      <protection locked="0"/>
    </xf>
    <xf numFmtId="0" fontId="20" fillId="0" borderId="12" xfId="0" applyFont="1" applyBorder="1" applyAlignment="1" applyProtection="1">
      <alignment horizontal="center" vertical="center" textRotation="90"/>
      <protection locked="0"/>
    </xf>
    <xf numFmtId="0" fontId="20" fillId="0" borderId="14" xfId="0" applyFont="1" applyBorder="1" applyAlignment="1" applyProtection="1">
      <alignment horizontal="center" vertical="center" textRotation="90"/>
      <protection locked="0"/>
    </xf>
    <xf numFmtId="1" fontId="11" fillId="0" borderId="2" xfId="0" applyNumberFormat="1" applyFont="1" applyBorder="1" applyAlignment="1" applyProtection="1">
      <alignment horizontal="center" vertical="center" shrinkToFit="1"/>
    </xf>
    <xf numFmtId="1" fontId="11" fillId="0" borderId="3" xfId="0" applyNumberFormat="1" applyFont="1" applyBorder="1" applyAlignment="1" applyProtection="1">
      <alignment horizontal="center" vertical="center" shrinkToFit="1"/>
    </xf>
    <xf numFmtId="1" fontId="11" fillId="0" borderId="4" xfId="0" applyNumberFormat="1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6" fillId="0" borderId="8" xfId="0" applyFont="1" applyBorder="1" applyAlignment="1" applyProtection="1">
      <alignment horizontal="center" vertical="center" shrinkToFit="1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34" fillId="0" borderId="9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right" vertical="top" wrapText="1"/>
    </xf>
    <xf numFmtId="0" fontId="16" fillId="0" borderId="9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28" fillId="0" borderId="0" xfId="0" applyFont="1" applyAlignment="1" applyProtection="1">
      <alignment horizontal="center" vertical="center"/>
    </xf>
    <xf numFmtId="0" fontId="35" fillId="0" borderId="0" xfId="0" applyFont="1" applyAlignment="1" applyProtection="1">
      <alignment horizontal="right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37" fillId="0" borderId="16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amer.Azem/Desktop/&#1575;&#1604;&#1578;&#1588;&#1603;&#1610;&#1604;&#1575;&#1578;%20&#1575;&#1604;&#1605;&#1583;&#1585;&#1587;&#1610;&#1577;%20&#1604;&#1604;&#1593;&#1575;&#1605;%202018-2019/&#1575;&#1604;&#1578;&#1588;&#1603;&#1610;&#1604;&#1575;&#1578;%20&#1575;&#1604;&#1605;&#1583;&#1585;&#1587;&#1610;&#1577;%20&#1604;&#1604;&#1593;&#1575;&#1605;%202010-2011/&#1581;&#1608;&#1587;&#1576;&#1577;%20&#1575;&#1604;&#1605;&#1585;&#1575;&#1603;&#1586;%2022%20&#1604;&#1604;&#1593;&#1575;&#1605;%202010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لواء 6"/>
      <sheetName val="لواء 5"/>
      <sheetName val="لواء 4"/>
      <sheetName val="لواء 3"/>
      <sheetName val="لواء 2"/>
      <sheetName val="لواء 1"/>
      <sheetName val="ثوابت"/>
      <sheetName val="المجامي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>
            <v>1199</v>
          </cell>
        </row>
        <row r="3">
          <cell r="B3">
            <v>799</v>
          </cell>
        </row>
        <row r="4">
          <cell r="B4">
            <v>299</v>
          </cell>
        </row>
        <row r="5">
          <cell r="B5">
            <v>1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5"/>
  <sheetViews>
    <sheetView rightToLeft="1" tabSelected="1" view="pageBreakPreview" topLeftCell="A28" zoomScale="40" zoomScaleNormal="100" zoomScaleSheetLayoutView="40" workbookViewId="0">
      <selection activeCell="C60" sqref="C60:E60"/>
    </sheetView>
  </sheetViews>
  <sheetFormatPr defaultRowHeight="14.25" x14ac:dyDescent="0.2"/>
  <cols>
    <col min="1" max="1" width="11.5" customWidth="1"/>
    <col min="2" max="2" width="26.375" customWidth="1"/>
    <col min="3" max="3" width="16.5" customWidth="1"/>
    <col min="11" max="70" width="8.25" customWidth="1"/>
    <col min="72" max="100" width="19.875" customWidth="1"/>
  </cols>
  <sheetData>
    <row r="1" spans="1:100" ht="69" thickBot="1" x14ac:dyDescent="0.3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61" t="s">
        <v>1</v>
      </c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262" t="s">
        <v>2</v>
      </c>
      <c r="BL1" s="262"/>
      <c r="BM1" s="262"/>
      <c r="BN1" s="262"/>
      <c r="BO1" s="262"/>
      <c r="BP1" s="262"/>
      <c r="BQ1" s="262"/>
      <c r="BR1" s="262"/>
      <c r="BS1" s="4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1:100" ht="69" thickBot="1" x14ac:dyDescent="0.25">
      <c r="A2" s="3"/>
      <c r="B2" s="263" t="s">
        <v>3</v>
      </c>
      <c r="C2" s="263"/>
      <c r="D2" s="264"/>
      <c r="E2" s="265"/>
      <c r="F2" s="266"/>
      <c r="G2" s="266"/>
      <c r="H2" s="266"/>
      <c r="I2" s="266"/>
      <c r="J2" s="266"/>
      <c r="K2" s="266"/>
      <c r="L2" s="266"/>
      <c r="M2" s="266"/>
      <c r="N2" s="267"/>
      <c r="O2" s="5"/>
      <c r="P2" s="3"/>
      <c r="Q2" s="3"/>
      <c r="R2" s="3"/>
      <c r="S2" s="3"/>
      <c r="V2" s="6" t="s">
        <v>4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8"/>
      <c r="AM2" s="8"/>
      <c r="AN2" s="8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U2" s="268" t="s">
        <v>5</v>
      </c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</row>
    <row r="3" spans="1:100" ht="37.5" thickBot="1" x14ac:dyDescent="0.35">
      <c r="A3" s="3"/>
      <c r="B3" s="269" t="s">
        <v>6</v>
      </c>
      <c r="C3" s="269"/>
      <c r="D3" s="269"/>
      <c r="E3" s="270"/>
      <c r="F3" s="271"/>
      <c r="G3" s="271"/>
      <c r="H3" s="271"/>
      <c r="I3" s="271"/>
      <c r="J3" s="271"/>
      <c r="K3" s="271"/>
      <c r="L3" s="271"/>
      <c r="M3" s="271"/>
      <c r="N3" s="272"/>
      <c r="O3" s="9"/>
      <c r="P3" s="10"/>
      <c r="Q3" s="10"/>
      <c r="R3" s="10"/>
      <c r="S3" s="10"/>
      <c r="T3" s="3"/>
      <c r="U3" s="3"/>
      <c r="V3" s="3"/>
      <c r="W3" s="262" t="s">
        <v>7</v>
      </c>
      <c r="X3" s="262"/>
      <c r="Y3" s="262"/>
      <c r="Z3" s="262"/>
      <c r="AA3" s="273"/>
      <c r="AB3" s="274"/>
      <c r="AC3" s="274"/>
      <c r="AD3" s="274"/>
      <c r="AE3" s="274"/>
      <c r="AF3" s="274"/>
      <c r="AG3" s="274"/>
      <c r="AH3" s="274"/>
      <c r="AI3" s="274"/>
      <c r="AJ3" s="262" t="s">
        <v>8</v>
      </c>
      <c r="AK3" s="262"/>
      <c r="AL3" s="262"/>
      <c r="AM3" s="262"/>
      <c r="AN3" s="262"/>
      <c r="AO3" s="275"/>
      <c r="AP3" s="290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U3" s="293" t="s">
        <v>9</v>
      </c>
      <c r="BV3" s="276" t="s">
        <v>10</v>
      </c>
      <c r="BW3" s="277"/>
      <c r="BX3" s="276" t="s">
        <v>11</v>
      </c>
      <c r="BY3" s="278"/>
      <c r="BZ3" s="277" t="s">
        <v>12</v>
      </c>
      <c r="CA3" s="277"/>
      <c r="CB3" s="276" t="s">
        <v>13</v>
      </c>
      <c r="CC3" s="278"/>
      <c r="CD3" s="277" t="s">
        <v>14</v>
      </c>
      <c r="CE3" s="277"/>
      <c r="CF3" s="277"/>
      <c r="CG3" s="277"/>
      <c r="CH3" s="301" t="s">
        <v>15</v>
      </c>
      <c r="CI3" s="302"/>
      <c r="CJ3" s="302"/>
      <c r="CK3" s="303"/>
      <c r="CL3" s="277" t="s">
        <v>16</v>
      </c>
      <c r="CM3" s="277"/>
      <c r="CN3" s="276" t="s">
        <v>17</v>
      </c>
      <c r="CO3" s="277"/>
      <c r="CP3" s="277"/>
      <c r="CQ3" s="278"/>
      <c r="CR3" s="276" t="s">
        <v>18</v>
      </c>
      <c r="CS3" s="277"/>
      <c r="CT3" s="278"/>
      <c r="CU3" s="282" t="s">
        <v>19</v>
      </c>
      <c r="CV3" s="283"/>
    </row>
    <row r="4" spans="1:100" ht="43.5" customHeight="1" thickBot="1" x14ac:dyDescent="0.25">
      <c r="A4" s="3"/>
      <c r="B4" s="269" t="s">
        <v>20</v>
      </c>
      <c r="C4" s="269"/>
      <c r="D4" s="269"/>
      <c r="E4" s="295"/>
      <c r="F4" s="296"/>
      <c r="G4" s="296"/>
      <c r="H4" s="296"/>
      <c r="I4" s="296"/>
      <c r="J4" s="296"/>
      <c r="K4" s="296"/>
      <c r="L4" s="296"/>
      <c r="M4" s="296"/>
      <c r="N4" s="297"/>
      <c r="O4" s="11"/>
      <c r="P4" s="3"/>
      <c r="Q4" s="3"/>
      <c r="R4" s="3"/>
      <c r="S4" s="3"/>
      <c r="T4" s="3"/>
      <c r="U4" s="3"/>
      <c r="V4" s="3"/>
      <c r="W4" s="262" t="s">
        <v>21</v>
      </c>
      <c r="X4" s="262"/>
      <c r="Y4" s="262"/>
      <c r="Z4" s="262"/>
      <c r="AA4" s="273"/>
      <c r="AB4" s="274"/>
      <c r="AC4" s="274"/>
      <c r="AD4" s="274"/>
      <c r="AE4" s="274"/>
      <c r="AF4" s="274"/>
      <c r="AG4" s="274"/>
      <c r="AH4" s="274"/>
      <c r="AI4" s="274"/>
      <c r="AJ4" s="262" t="s">
        <v>22</v>
      </c>
      <c r="AK4" s="262"/>
      <c r="AL4" s="262"/>
      <c r="AM4" s="262"/>
      <c r="AN4" s="262"/>
      <c r="AO4" s="275"/>
      <c r="AP4" s="298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300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U4" s="294"/>
      <c r="BV4" s="279"/>
      <c r="BW4" s="280"/>
      <c r="BX4" s="279"/>
      <c r="BY4" s="281"/>
      <c r="BZ4" s="280"/>
      <c r="CA4" s="280"/>
      <c r="CB4" s="279"/>
      <c r="CC4" s="281"/>
      <c r="CD4" s="280"/>
      <c r="CE4" s="280"/>
      <c r="CF4" s="280"/>
      <c r="CG4" s="280"/>
      <c r="CH4" s="304"/>
      <c r="CI4" s="305"/>
      <c r="CJ4" s="305"/>
      <c r="CK4" s="306"/>
      <c r="CL4" s="280"/>
      <c r="CM4" s="280"/>
      <c r="CN4" s="279"/>
      <c r="CO4" s="280"/>
      <c r="CP4" s="280"/>
      <c r="CQ4" s="281"/>
      <c r="CR4" s="279"/>
      <c r="CS4" s="280"/>
      <c r="CT4" s="281"/>
      <c r="CU4" s="284"/>
      <c r="CV4" s="285"/>
    </row>
    <row r="5" spans="1:100" ht="43.5" customHeight="1" thickBot="1" x14ac:dyDescent="0.25">
      <c r="A5" s="3"/>
      <c r="B5" s="269" t="s">
        <v>23</v>
      </c>
      <c r="C5" s="269"/>
      <c r="D5" s="269"/>
      <c r="E5" s="295"/>
      <c r="F5" s="296"/>
      <c r="G5" s="296"/>
      <c r="H5" s="296"/>
      <c r="I5" s="296"/>
      <c r="J5" s="296"/>
      <c r="K5" s="296"/>
      <c r="L5" s="296"/>
      <c r="M5" s="296"/>
      <c r="N5" s="297"/>
      <c r="O5" s="12"/>
      <c r="P5" s="3"/>
      <c r="Q5" s="3"/>
      <c r="R5" s="3"/>
      <c r="S5" s="3"/>
      <c r="T5" s="3"/>
      <c r="U5" s="3"/>
      <c r="V5" s="3"/>
      <c r="W5" s="262" t="s">
        <v>24</v>
      </c>
      <c r="X5" s="262"/>
      <c r="Y5" s="262"/>
      <c r="Z5" s="262"/>
      <c r="AA5" s="273"/>
      <c r="AB5" s="274"/>
      <c r="AC5" s="274"/>
      <c r="AD5" s="274"/>
      <c r="AE5" s="274"/>
      <c r="AF5" s="274"/>
      <c r="AG5" s="274"/>
      <c r="AH5" s="274"/>
      <c r="AI5" s="274"/>
      <c r="AJ5" s="262" t="s">
        <v>25</v>
      </c>
      <c r="AK5" s="262"/>
      <c r="AL5" s="262"/>
      <c r="AM5" s="262"/>
      <c r="AN5" s="262"/>
      <c r="AO5" s="275"/>
      <c r="AP5" s="298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300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U5" s="307">
        <v>1</v>
      </c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9"/>
      <c r="CS5" s="289"/>
      <c r="CT5" s="289"/>
      <c r="CU5" s="284"/>
      <c r="CV5" s="285"/>
    </row>
    <row r="6" spans="1:100" ht="30.75" customHeight="1" thickBot="1" x14ac:dyDescent="0.25">
      <c r="A6" s="3"/>
      <c r="B6" s="3"/>
      <c r="C6" s="3"/>
      <c r="D6" s="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"/>
      <c r="Q6" s="3"/>
      <c r="R6" s="3"/>
      <c r="S6" s="3"/>
      <c r="T6" s="3"/>
      <c r="U6" s="3"/>
      <c r="V6" s="3"/>
      <c r="W6" s="262" t="s">
        <v>26</v>
      </c>
      <c r="X6" s="262"/>
      <c r="Y6" s="262"/>
      <c r="Z6" s="262"/>
      <c r="AA6" s="273"/>
      <c r="AB6" s="274"/>
      <c r="AC6" s="274"/>
      <c r="AD6" s="274"/>
      <c r="AE6" s="274"/>
      <c r="AF6" s="274"/>
      <c r="AG6" s="274"/>
      <c r="AH6" s="274"/>
      <c r="AI6" s="274"/>
      <c r="AJ6" s="262" t="s">
        <v>27</v>
      </c>
      <c r="AK6" s="262"/>
      <c r="AL6" s="262"/>
      <c r="AM6" s="262"/>
      <c r="AN6" s="262"/>
      <c r="AO6" s="275"/>
      <c r="AP6" s="298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300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9"/>
      <c r="CS6" s="289"/>
      <c r="CT6" s="289"/>
      <c r="CU6" s="284"/>
      <c r="CV6" s="285"/>
    </row>
    <row r="7" spans="1:100" ht="30.75" customHeight="1" thickBot="1" x14ac:dyDescent="0.25">
      <c r="A7" s="3"/>
      <c r="B7" s="14"/>
      <c r="C7" s="14"/>
      <c r="D7" s="14"/>
      <c r="E7" s="13"/>
      <c r="F7" s="13"/>
      <c r="G7" s="13"/>
      <c r="H7" s="13"/>
      <c r="I7" s="13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08" t="s">
        <v>28</v>
      </c>
      <c r="X7" s="308"/>
      <c r="Y7" s="308"/>
      <c r="Z7" s="308"/>
      <c r="AA7" s="309"/>
      <c r="AB7" s="310"/>
      <c r="AC7" s="310"/>
      <c r="AD7" s="310"/>
      <c r="AE7" s="310"/>
      <c r="AF7" s="310"/>
      <c r="AG7" s="310"/>
      <c r="AH7" s="310"/>
      <c r="AI7" s="310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U7" s="307">
        <v>2</v>
      </c>
      <c r="BV7" s="307"/>
      <c r="BW7" s="307"/>
      <c r="BX7" s="288"/>
      <c r="BY7" s="288"/>
      <c r="BZ7" s="288"/>
      <c r="CA7" s="288"/>
      <c r="CB7" s="307"/>
      <c r="CC7" s="307"/>
      <c r="CD7" s="307"/>
      <c r="CE7" s="307"/>
      <c r="CF7" s="307"/>
      <c r="CG7" s="307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9"/>
      <c r="CS7" s="289"/>
      <c r="CT7" s="289"/>
      <c r="CU7" s="284"/>
      <c r="CV7" s="285"/>
    </row>
    <row r="8" spans="1:100" ht="42" customHeight="1" thickBot="1" x14ac:dyDescent="0.3">
      <c r="A8" s="311" t="s">
        <v>29</v>
      </c>
      <c r="B8" s="312"/>
      <c r="C8" s="312"/>
      <c r="D8" s="312"/>
      <c r="E8" s="312"/>
      <c r="F8" s="312"/>
      <c r="G8" s="312"/>
      <c r="H8" s="312"/>
      <c r="I8" s="312"/>
      <c r="J8" s="313"/>
      <c r="K8" s="314" t="s">
        <v>30</v>
      </c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6"/>
      <c r="AC8" s="316"/>
      <c r="AD8" s="316"/>
      <c r="AE8" s="316"/>
      <c r="AF8" s="316"/>
      <c r="AG8" s="316"/>
      <c r="AH8" s="316"/>
      <c r="AI8" s="316"/>
      <c r="AJ8" s="315"/>
      <c r="AK8" s="315"/>
      <c r="AL8" s="315"/>
      <c r="AM8" s="315"/>
      <c r="AN8" s="315"/>
      <c r="AO8" s="315"/>
      <c r="AP8" s="315"/>
      <c r="AQ8" s="315"/>
      <c r="AR8" s="315"/>
      <c r="AS8" s="317"/>
      <c r="AT8" s="3"/>
      <c r="AU8" s="311" t="s">
        <v>31</v>
      </c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3"/>
      <c r="BS8" s="15"/>
      <c r="BU8" s="307"/>
      <c r="BV8" s="307"/>
      <c r="BW8" s="307"/>
      <c r="BX8" s="288"/>
      <c r="BY8" s="288"/>
      <c r="BZ8" s="288"/>
      <c r="CA8" s="288"/>
      <c r="CB8" s="307"/>
      <c r="CC8" s="307"/>
      <c r="CD8" s="307"/>
      <c r="CE8" s="307"/>
      <c r="CF8" s="307"/>
      <c r="CG8" s="307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9"/>
      <c r="CS8" s="289"/>
      <c r="CT8" s="289"/>
      <c r="CU8" s="284"/>
      <c r="CV8" s="285"/>
    </row>
    <row r="9" spans="1:100" ht="42" customHeight="1" thickBot="1" x14ac:dyDescent="0.25">
      <c r="A9" s="321" t="s">
        <v>32</v>
      </c>
      <c r="B9" s="324" t="s">
        <v>33</v>
      </c>
      <c r="C9" s="327" t="s">
        <v>34</v>
      </c>
      <c r="D9" s="328"/>
      <c r="E9" s="328"/>
      <c r="F9" s="329"/>
      <c r="G9" s="327" t="s">
        <v>35</v>
      </c>
      <c r="H9" s="328"/>
      <c r="I9" s="328"/>
      <c r="J9" s="329"/>
      <c r="K9" s="318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20"/>
      <c r="AT9" s="3"/>
      <c r="AU9" s="16" t="s">
        <v>9</v>
      </c>
      <c r="AV9" s="338" t="s">
        <v>36</v>
      </c>
      <c r="AW9" s="339"/>
      <c r="AX9" s="339"/>
      <c r="AY9" s="339"/>
      <c r="AZ9" s="339"/>
      <c r="BA9" s="340"/>
      <c r="BB9" s="341" t="s">
        <v>37</v>
      </c>
      <c r="BC9" s="342"/>
      <c r="BD9" s="342"/>
      <c r="BE9" s="342"/>
      <c r="BF9" s="342"/>
      <c r="BG9" s="343"/>
      <c r="BH9" s="344" t="s">
        <v>33</v>
      </c>
      <c r="BI9" s="345"/>
      <c r="BJ9" s="346"/>
      <c r="BK9" s="17"/>
      <c r="BL9" s="18"/>
      <c r="BM9" s="19"/>
      <c r="BN9" s="347"/>
      <c r="BO9" s="348"/>
      <c r="BP9" s="349"/>
      <c r="BQ9" s="350"/>
      <c r="BR9" s="351"/>
      <c r="BS9" s="20"/>
      <c r="BU9" s="17">
        <v>3</v>
      </c>
      <c r="BV9" s="288"/>
      <c r="BW9" s="288"/>
      <c r="BX9" s="336"/>
      <c r="BY9" s="337"/>
      <c r="BZ9" s="336"/>
      <c r="CA9" s="337"/>
      <c r="CB9" s="347"/>
      <c r="CC9" s="358"/>
      <c r="CD9" s="347"/>
      <c r="CE9" s="348"/>
      <c r="CF9" s="348"/>
      <c r="CG9" s="358"/>
      <c r="CH9" s="336"/>
      <c r="CI9" s="354"/>
      <c r="CJ9" s="354"/>
      <c r="CK9" s="337"/>
      <c r="CL9" s="336"/>
      <c r="CM9" s="337"/>
      <c r="CN9" s="336"/>
      <c r="CO9" s="354"/>
      <c r="CP9" s="354"/>
      <c r="CQ9" s="337"/>
      <c r="CR9" s="355"/>
      <c r="CS9" s="356"/>
      <c r="CT9" s="357"/>
      <c r="CU9" s="284"/>
      <c r="CV9" s="285"/>
    </row>
    <row r="10" spans="1:100" ht="42" customHeight="1" thickBot="1" x14ac:dyDescent="0.3">
      <c r="A10" s="322"/>
      <c r="B10" s="325"/>
      <c r="C10" s="330" t="s">
        <v>38</v>
      </c>
      <c r="D10" s="331"/>
      <c r="E10" s="331"/>
      <c r="F10" s="332" t="s">
        <v>39</v>
      </c>
      <c r="G10" s="330" t="s">
        <v>38</v>
      </c>
      <c r="H10" s="331"/>
      <c r="I10" s="331"/>
      <c r="J10" s="332" t="s">
        <v>39</v>
      </c>
      <c r="K10" s="334" t="s">
        <v>40</v>
      </c>
      <c r="L10" s="334" t="s">
        <v>41</v>
      </c>
      <c r="M10" s="334" t="s">
        <v>42</v>
      </c>
      <c r="N10" s="334" t="s">
        <v>43</v>
      </c>
      <c r="O10" s="352" t="s">
        <v>44</v>
      </c>
      <c r="P10" s="334" t="s">
        <v>45</v>
      </c>
      <c r="Q10" s="334" t="s">
        <v>46</v>
      </c>
      <c r="R10" s="334" t="s">
        <v>47</v>
      </c>
      <c r="S10" s="334" t="s">
        <v>48</v>
      </c>
      <c r="T10" s="334" t="s">
        <v>49</v>
      </c>
      <c r="U10" s="334" t="s">
        <v>50</v>
      </c>
      <c r="V10" s="334" t="s">
        <v>51</v>
      </c>
      <c r="W10" s="334" t="s">
        <v>52</v>
      </c>
      <c r="X10" s="334" t="s">
        <v>53</v>
      </c>
      <c r="Y10" s="334" t="s">
        <v>54</v>
      </c>
      <c r="Z10" s="334" t="s">
        <v>55</v>
      </c>
      <c r="AA10" s="334" t="s">
        <v>56</v>
      </c>
      <c r="AB10" s="334" t="s">
        <v>57</v>
      </c>
      <c r="AC10" s="334" t="s">
        <v>58</v>
      </c>
      <c r="AD10" s="334" t="s">
        <v>59</v>
      </c>
      <c r="AE10" s="334" t="s">
        <v>60</v>
      </c>
      <c r="AF10" s="334" t="s">
        <v>61</v>
      </c>
      <c r="AG10" s="334" t="s">
        <v>62</v>
      </c>
      <c r="AH10" s="334" t="s">
        <v>63</v>
      </c>
      <c r="AI10" s="334" t="s">
        <v>64</v>
      </c>
      <c r="AJ10" s="334" t="s">
        <v>65</v>
      </c>
      <c r="AK10" s="334" t="s">
        <v>66</v>
      </c>
      <c r="AL10" s="334" t="s">
        <v>67</v>
      </c>
      <c r="AM10" s="334" t="s">
        <v>68</v>
      </c>
      <c r="AN10" s="334" t="s">
        <v>69</v>
      </c>
      <c r="AO10" s="334" t="s">
        <v>70</v>
      </c>
      <c r="AP10" s="334" t="s">
        <v>71</v>
      </c>
      <c r="AQ10" s="334" t="s">
        <v>72</v>
      </c>
      <c r="AR10" s="387" t="s">
        <v>73</v>
      </c>
      <c r="AS10" s="389" t="s">
        <v>74</v>
      </c>
      <c r="AT10" s="3"/>
      <c r="AU10" s="21">
        <v>1</v>
      </c>
      <c r="AV10" s="347"/>
      <c r="AW10" s="348"/>
      <c r="AX10" s="348"/>
      <c r="AY10" s="348"/>
      <c r="AZ10" s="348"/>
      <c r="BA10" s="358"/>
      <c r="BB10" s="347"/>
      <c r="BC10" s="348"/>
      <c r="BD10" s="348"/>
      <c r="BE10" s="348"/>
      <c r="BF10" s="348"/>
      <c r="BG10" s="358"/>
      <c r="BH10" s="359" t="s">
        <v>75</v>
      </c>
      <c r="BI10" s="360"/>
      <c r="BJ10" s="361"/>
      <c r="BK10" s="17"/>
      <c r="BL10" s="18"/>
      <c r="BM10" s="19"/>
      <c r="BN10" s="347"/>
      <c r="BO10" s="348"/>
      <c r="BP10" s="349"/>
      <c r="BQ10" s="350"/>
      <c r="BR10" s="351"/>
      <c r="BS10" s="20"/>
      <c r="BU10" s="17">
        <v>4</v>
      </c>
      <c r="BV10" s="288"/>
      <c r="BW10" s="288"/>
      <c r="BX10" s="336"/>
      <c r="BY10" s="337"/>
      <c r="BZ10" s="336"/>
      <c r="CA10" s="337"/>
      <c r="CB10" s="347"/>
      <c r="CC10" s="358"/>
      <c r="CD10" s="347"/>
      <c r="CE10" s="348"/>
      <c r="CF10" s="348"/>
      <c r="CG10" s="358"/>
      <c r="CH10" s="336"/>
      <c r="CI10" s="354"/>
      <c r="CJ10" s="354"/>
      <c r="CK10" s="337"/>
      <c r="CL10" s="336"/>
      <c r="CM10" s="337"/>
      <c r="CN10" s="336"/>
      <c r="CO10" s="354"/>
      <c r="CP10" s="354"/>
      <c r="CQ10" s="337"/>
      <c r="CR10" s="355"/>
      <c r="CS10" s="356"/>
      <c r="CT10" s="357"/>
      <c r="CU10" s="284"/>
      <c r="CV10" s="285"/>
    </row>
    <row r="11" spans="1:100" ht="42" customHeight="1" thickBot="1" x14ac:dyDescent="0.3">
      <c r="A11" s="323"/>
      <c r="B11" s="326"/>
      <c r="C11" s="22" t="s">
        <v>76</v>
      </c>
      <c r="D11" s="22" t="s">
        <v>77</v>
      </c>
      <c r="E11" s="23" t="s">
        <v>78</v>
      </c>
      <c r="F11" s="333"/>
      <c r="G11" s="24" t="s">
        <v>76</v>
      </c>
      <c r="H11" s="24" t="s">
        <v>77</v>
      </c>
      <c r="I11" s="25" t="s">
        <v>78</v>
      </c>
      <c r="J11" s="333"/>
      <c r="K11" s="335"/>
      <c r="L11" s="335"/>
      <c r="M11" s="335"/>
      <c r="N11" s="335"/>
      <c r="O11" s="353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 t="s">
        <v>64</v>
      </c>
      <c r="AJ11" s="335"/>
      <c r="AK11" s="335"/>
      <c r="AL11" s="335"/>
      <c r="AM11" s="335"/>
      <c r="AN11" s="335"/>
      <c r="AO11" s="335"/>
      <c r="AP11" s="335"/>
      <c r="AQ11" s="335"/>
      <c r="AR11" s="388"/>
      <c r="AS11" s="390"/>
      <c r="AT11" s="3"/>
      <c r="AU11" s="26">
        <v>2</v>
      </c>
      <c r="AV11" s="347"/>
      <c r="AW11" s="348"/>
      <c r="AX11" s="348"/>
      <c r="AY11" s="348"/>
      <c r="AZ11" s="348"/>
      <c r="BA11" s="358"/>
      <c r="BB11" s="347"/>
      <c r="BC11" s="348"/>
      <c r="BD11" s="348"/>
      <c r="BE11" s="348"/>
      <c r="BF11" s="348"/>
      <c r="BG11" s="358"/>
      <c r="BH11" s="362"/>
      <c r="BI11" s="363"/>
      <c r="BJ11" s="364"/>
      <c r="BK11" s="17"/>
      <c r="BL11" s="18"/>
      <c r="BM11" s="19"/>
      <c r="BN11" s="347"/>
      <c r="BO11" s="348"/>
      <c r="BP11" s="349"/>
      <c r="BQ11" s="350"/>
      <c r="BR11" s="351"/>
      <c r="BS11" s="20"/>
      <c r="BU11" s="17">
        <v>5</v>
      </c>
      <c r="BV11" s="288"/>
      <c r="BW11" s="288"/>
      <c r="BX11" s="336"/>
      <c r="BY11" s="337"/>
      <c r="BZ11" s="336"/>
      <c r="CA11" s="337"/>
      <c r="CB11" s="347"/>
      <c r="CC11" s="358"/>
      <c r="CD11" s="347"/>
      <c r="CE11" s="348"/>
      <c r="CF11" s="348"/>
      <c r="CG11" s="358"/>
      <c r="CH11" s="336"/>
      <c r="CI11" s="354"/>
      <c r="CJ11" s="354"/>
      <c r="CK11" s="337"/>
      <c r="CL11" s="336"/>
      <c r="CM11" s="337"/>
      <c r="CN11" s="336"/>
      <c r="CO11" s="354"/>
      <c r="CP11" s="354"/>
      <c r="CQ11" s="337"/>
      <c r="CR11" s="355"/>
      <c r="CS11" s="356"/>
      <c r="CT11" s="357"/>
      <c r="CU11" s="284"/>
      <c r="CV11" s="285"/>
    </row>
    <row r="12" spans="1:100" ht="42" customHeight="1" thickBot="1" x14ac:dyDescent="0.3">
      <c r="A12" s="380" t="s">
        <v>79</v>
      </c>
      <c r="B12" s="27" t="s">
        <v>80</v>
      </c>
      <c r="C12" s="28"/>
      <c r="D12" s="29"/>
      <c r="E12" s="30">
        <f>SUM(C12:D12)</f>
        <v>0</v>
      </c>
      <c r="F12" s="31"/>
      <c r="G12" s="28"/>
      <c r="H12" s="29"/>
      <c r="I12" s="30">
        <f>SUM(G12:H12)</f>
        <v>0</v>
      </c>
      <c r="J12" s="31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4"/>
      <c r="AS12" s="35">
        <f>K12</f>
        <v>0</v>
      </c>
      <c r="AT12" s="3"/>
      <c r="AU12" s="26">
        <v>3</v>
      </c>
      <c r="AV12" s="347"/>
      <c r="AW12" s="348"/>
      <c r="AX12" s="348"/>
      <c r="AY12" s="348"/>
      <c r="AZ12" s="348"/>
      <c r="BA12" s="358"/>
      <c r="BB12" s="347"/>
      <c r="BC12" s="348"/>
      <c r="BD12" s="348"/>
      <c r="BE12" s="348"/>
      <c r="BF12" s="348"/>
      <c r="BG12" s="358"/>
      <c r="BH12" s="362"/>
      <c r="BI12" s="363"/>
      <c r="BJ12" s="364"/>
      <c r="BK12" s="17"/>
      <c r="BL12" s="18"/>
      <c r="BM12" s="19"/>
      <c r="BN12" s="347"/>
      <c r="BO12" s="348"/>
      <c r="BP12" s="349"/>
      <c r="BQ12" s="350"/>
      <c r="BR12" s="351"/>
      <c r="BS12" s="20"/>
      <c r="BU12" s="307">
        <v>6</v>
      </c>
      <c r="BV12" s="307"/>
      <c r="BW12" s="307"/>
      <c r="BX12" s="368"/>
      <c r="BY12" s="369"/>
      <c r="BZ12" s="383"/>
      <c r="CA12" s="384"/>
      <c r="CB12" s="383"/>
      <c r="CC12" s="384"/>
      <c r="CD12" s="383"/>
      <c r="CE12" s="391"/>
      <c r="CF12" s="391"/>
      <c r="CG12" s="384"/>
      <c r="CH12" s="383"/>
      <c r="CI12" s="391"/>
      <c r="CJ12" s="391"/>
      <c r="CK12" s="384"/>
      <c r="CL12" s="368"/>
      <c r="CM12" s="369"/>
      <c r="CN12" s="368"/>
      <c r="CO12" s="372"/>
      <c r="CP12" s="372"/>
      <c r="CQ12" s="369"/>
      <c r="CR12" s="374"/>
      <c r="CS12" s="375"/>
      <c r="CT12" s="376"/>
      <c r="CU12" s="284"/>
      <c r="CV12" s="285"/>
    </row>
    <row r="13" spans="1:100" ht="42" customHeight="1" thickBot="1" x14ac:dyDescent="0.3">
      <c r="A13" s="381"/>
      <c r="B13" s="36" t="s">
        <v>81</v>
      </c>
      <c r="C13" s="37"/>
      <c r="D13" s="38"/>
      <c r="E13" s="39">
        <f>SUM(C13:D13)</f>
        <v>0</v>
      </c>
      <c r="F13" s="40"/>
      <c r="G13" s="37"/>
      <c r="H13" s="38"/>
      <c r="I13" s="39">
        <f>SUM(G13:H13)</f>
        <v>0</v>
      </c>
      <c r="J13" s="40"/>
      <c r="K13" s="41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3"/>
      <c r="AS13" s="44">
        <f>K13</f>
        <v>0</v>
      </c>
      <c r="AT13" s="3"/>
      <c r="AU13" s="26">
        <v>4</v>
      </c>
      <c r="AV13" s="347"/>
      <c r="AW13" s="348"/>
      <c r="AX13" s="348"/>
      <c r="AY13" s="348"/>
      <c r="AZ13" s="348"/>
      <c r="BA13" s="358"/>
      <c r="BB13" s="347"/>
      <c r="BC13" s="348"/>
      <c r="BD13" s="348"/>
      <c r="BE13" s="348"/>
      <c r="BF13" s="348"/>
      <c r="BG13" s="358"/>
      <c r="BH13" s="362"/>
      <c r="BI13" s="363"/>
      <c r="BJ13" s="364"/>
      <c r="BK13" s="17"/>
      <c r="BL13" s="18"/>
      <c r="BM13" s="19"/>
      <c r="BN13" s="347"/>
      <c r="BO13" s="348"/>
      <c r="BP13" s="349"/>
      <c r="BQ13" s="350"/>
      <c r="BR13" s="351"/>
      <c r="BS13" s="20"/>
      <c r="BU13" s="307"/>
      <c r="BV13" s="307"/>
      <c r="BW13" s="307"/>
      <c r="BX13" s="370"/>
      <c r="BY13" s="371"/>
      <c r="BZ13" s="385"/>
      <c r="CA13" s="386"/>
      <c r="CB13" s="385"/>
      <c r="CC13" s="386"/>
      <c r="CD13" s="385"/>
      <c r="CE13" s="392"/>
      <c r="CF13" s="392"/>
      <c r="CG13" s="386"/>
      <c r="CH13" s="385"/>
      <c r="CI13" s="392"/>
      <c r="CJ13" s="392"/>
      <c r="CK13" s="386"/>
      <c r="CL13" s="370"/>
      <c r="CM13" s="371"/>
      <c r="CN13" s="370"/>
      <c r="CO13" s="373"/>
      <c r="CP13" s="373"/>
      <c r="CQ13" s="371"/>
      <c r="CR13" s="377"/>
      <c r="CS13" s="378"/>
      <c r="CT13" s="379"/>
      <c r="CU13" s="284"/>
      <c r="CV13" s="285"/>
    </row>
    <row r="14" spans="1:100" ht="42" customHeight="1" thickBot="1" x14ac:dyDescent="0.3">
      <c r="A14" s="382"/>
      <c r="B14" s="45" t="s">
        <v>78</v>
      </c>
      <c r="C14" s="46">
        <f t="shared" ref="C14:K14" si="0">SUM(C12:C13)</f>
        <v>0</v>
      </c>
      <c r="D14" s="47">
        <f t="shared" si="0"/>
        <v>0</v>
      </c>
      <c r="E14" s="48">
        <f t="shared" si="0"/>
        <v>0</v>
      </c>
      <c r="F14" s="49">
        <f t="shared" si="0"/>
        <v>0</v>
      </c>
      <c r="G14" s="46">
        <f t="shared" si="0"/>
        <v>0</v>
      </c>
      <c r="H14" s="47">
        <f t="shared" si="0"/>
        <v>0</v>
      </c>
      <c r="I14" s="48">
        <f t="shared" si="0"/>
        <v>0</v>
      </c>
      <c r="J14" s="49">
        <f>SUM(J12:J13)</f>
        <v>0</v>
      </c>
      <c r="K14" s="50">
        <f t="shared" si="0"/>
        <v>0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2"/>
      <c r="AS14" s="53">
        <f>K14</f>
        <v>0</v>
      </c>
      <c r="AT14" s="3"/>
      <c r="AU14" s="26">
        <v>5</v>
      </c>
      <c r="AV14" s="347"/>
      <c r="AW14" s="348"/>
      <c r="AX14" s="348"/>
      <c r="AY14" s="348"/>
      <c r="AZ14" s="348"/>
      <c r="BA14" s="358"/>
      <c r="BB14" s="347"/>
      <c r="BC14" s="348"/>
      <c r="BD14" s="348"/>
      <c r="BE14" s="348"/>
      <c r="BF14" s="348"/>
      <c r="BG14" s="358"/>
      <c r="BH14" s="362"/>
      <c r="BI14" s="363"/>
      <c r="BJ14" s="364"/>
      <c r="BK14" s="17"/>
      <c r="BL14" s="18"/>
      <c r="BM14" s="19"/>
      <c r="BN14" s="347"/>
      <c r="BO14" s="348"/>
      <c r="BP14" s="349"/>
      <c r="BQ14" s="350"/>
      <c r="BR14" s="351"/>
      <c r="BS14" s="20"/>
      <c r="BU14" s="307">
        <v>7</v>
      </c>
      <c r="BV14" s="307"/>
      <c r="BW14" s="307"/>
      <c r="BX14" s="368"/>
      <c r="BY14" s="369"/>
      <c r="BZ14" s="383"/>
      <c r="CA14" s="384"/>
      <c r="CB14" s="383"/>
      <c r="CC14" s="384"/>
      <c r="CD14" s="383"/>
      <c r="CE14" s="391"/>
      <c r="CF14" s="391"/>
      <c r="CG14" s="384"/>
      <c r="CH14" s="383"/>
      <c r="CI14" s="391"/>
      <c r="CJ14" s="391"/>
      <c r="CK14" s="384"/>
      <c r="CL14" s="368"/>
      <c r="CM14" s="369"/>
      <c r="CN14" s="368"/>
      <c r="CO14" s="372"/>
      <c r="CP14" s="372"/>
      <c r="CQ14" s="369"/>
      <c r="CR14" s="374"/>
      <c r="CS14" s="375"/>
      <c r="CT14" s="376"/>
      <c r="CU14" s="284"/>
      <c r="CV14" s="285"/>
    </row>
    <row r="15" spans="1:100" ht="42" customHeight="1" thickBot="1" x14ac:dyDescent="0.3">
      <c r="A15" s="393" t="s">
        <v>82</v>
      </c>
      <c r="B15" s="27" t="s">
        <v>83</v>
      </c>
      <c r="C15" s="28"/>
      <c r="D15" s="29"/>
      <c r="E15" s="30">
        <f t="shared" ref="E15:E24" si="1">SUM(C15:D15)</f>
        <v>0</v>
      </c>
      <c r="F15" s="31"/>
      <c r="G15" s="28"/>
      <c r="H15" s="29"/>
      <c r="I15" s="30">
        <f t="shared" ref="I15:I45" si="2">SUM(G15:H15)</f>
        <v>0</v>
      </c>
      <c r="J15" s="31"/>
      <c r="K15" s="54"/>
      <c r="L15" s="55">
        <f>21*J15</f>
        <v>0</v>
      </c>
      <c r="M15" s="56"/>
      <c r="N15" s="56"/>
      <c r="O15" s="56"/>
      <c r="P15" s="56"/>
      <c r="Q15" s="56"/>
      <c r="R15" s="56"/>
      <c r="S15" s="56"/>
      <c r="T15" s="57">
        <f>4*J15</f>
        <v>0</v>
      </c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8"/>
      <c r="AS15" s="35">
        <f t="shared" ref="AS15:AS33" si="3">SUM(K15:AR15)</f>
        <v>0</v>
      </c>
      <c r="AT15" s="3"/>
      <c r="AU15" s="26">
        <v>6</v>
      </c>
      <c r="AV15" s="347"/>
      <c r="AW15" s="348"/>
      <c r="AX15" s="348"/>
      <c r="AY15" s="348"/>
      <c r="AZ15" s="348"/>
      <c r="BA15" s="358"/>
      <c r="BB15" s="347"/>
      <c r="BC15" s="348"/>
      <c r="BD15" s="348"/>
      <c r="BE15" s="348"/>
      <c r="BF15" s="348"/>
      <c r="BG15" s="358"/>
      <c r="BH15" s="362"/>
      <c r="BI15" s="363"/>
      <c r="BJ15" s="364"/>
      <c r="BK15" s="17"/>
      <c r="BL15" s="18"/>
      <c r="BM15" s="19"/>
      <c r="BN15" s="347"/>
      <c r="BO15" s="348"/>
      <c r="BP15" s="349"/>
      <c r="BQ15" s="350"/>
      <c r="BR15" s="351"/>
      <c r="BS15" s="20"/>
      <c r="BU15" s="307"/>
      <c r="BV15" s="307"/>
      <c r="BW15" s="307"/>
      <c r="BX15" s="370"/>
      <c r="BY15" s="371"/>
      <c r="BZ15" s="385"/>
      <c r="CA15" s="386"/>
      <c r="CB15" s="385"/>
      <c r="CC15" s="386"/>
      <c r="CD15" s="385"/>
      <c r="CE15" s="392"/>
      <c r="CF15" s="392"/>
      <c r="CG15" s="386"/>
      <c r="CH15" s="385"/>
      <c r="CI15" s="392"/>
      <c r="CJ15" s="392"/>
      <c r="CK15" s="386"/>
      <c r="CL15" s="370"/>
      <c r="CM15" s="371"/>
      <c r="CN15" s="370"/>
      <c r="CO15" s="373"/>
      <c r="CP15" s="373"/>
      <c r="CQ15" s="371"/>
      <c r="CR15" s="377"/>
      <c r="CS15" s="378"/>
      <c r="CT15" s="379"/>
      <c r="CU15" s="284"/>
      <c r="CV15" s="285"/>
    </row>
    <row r="16" spans="1:100" ht="42" customHeight="1" thickBot="1" x14ac:dyDescent="0.3">
      <c r="A16" s="394"/>
      <c r="B16" s="59" t="s">
        <v>84</v>
      </c>
      <c r="C16" s="60"/>
      <c r="D16" s="61"/>
      <c r="E16" s="62">
        <f t="shared" si="1"/>
        <v>0</v>
      </c>
      <c r="F16" s="63"/>
      <c r="G16" s="60"/>
      <c r="H16" s="61"/>
      <c r="I16" s="62">
        <f t="shared" si="2"/>
        <v>0</v>
      </c>
      <c r="J16" s="63"/>
      <c r="K16" s="64"/>
      <c r="L16" s="65">
        <f>21*J16</f>
        <v>0</v>
      </c>
      <c r="M16" s="66"/>
      <c r="N16" s="66"/>
      <c r="O16" s="66"/>
      <c r="P16" s="66"/>
      <c r="Q16" s="66"/>
      <c r="R16" s="66"/>
      <c r="S16" s="66"/>
      <c r="T16" s="67">
        <f>4*J16</f>
        <v>0</v>
      </c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8"/>
      <c r="AS16" s="69">
        <f t="shared" si="3"/>
        <v>0</v>
      </c>
      <c r="AT16" s="3"/>
      <c r="AU16" s="26">
        <v>7</v>
      </c>
      <c r="AV16" s="347"/>
      <c r="AW16" s="348"/>
      <c r="AX16" s="348"/>
      <c r="AY16" s="348"/>
      <c r="AZ16" s="348"/>
      <c r="BA16" s="358"/>
      <c r="BB16" s="347"/>
      <c r="BC16" s="348"/>
      <c r="BD16" s="348"/>
      <c r="BE16" s="348"/>
      <c r="BF16" s="348"/>
      <c r="BG16" s="358"/>
      <c r="BH16" s="362"/>
      <c r="BI16" s="363"/>
      <c r="BJ16" s="364"/>
      <c r="BK16" s="17"/>
      <c r="BL16" s="18"/>
      <c r="BM16" s="19"/>
      <c r="BN16" s="347"/>
      <c r="BO16" s="348"/>
      <c r="BP16" s="349"/>
      <c r="BQ16" s="350"/>
      <c r="BR16" s="351"/>
      <c r="BS16" s="20"/>
      <c r="BU16" s="307">
        <v>8</v>
      </c>
      <c r="BV16" s="307"/>
      <c r="BW16" s="307"/>
      <c r="BX16" s="368"/>
      <c r="BY16" s="369"/>
      <c r="BZ16" s="383"/>
      <c r="CA16" s="384"/>
      <c r="CB16" s="383"/>
      <c r="CC16" s="384"/>
      <c r="CD16" s="383"/>
      <c r="CE16" s="391"/>
      <c r="CF16" s="391"/>
      <c r="CG16" s="384"/>
      <c r="CH16" s="383"/>
      <c r="CI16" s="391"/>
      <c r="CJ16" s="391"/>
      <c r="CK16" s="384"/>
      <c r="CL16" s="368"/>
      <c r="CM16" s="369"/>
      <c r="CN16" s="368"/>
      <c r="CO16" s="372"/>
      <c r="CP16" s="372"/>
      <c r="CQ16" s="369"/>
      <c r="CR16" s="374"/>
      <c r="CS16" s="375"/>
      <c r="CT16" s="376"/>
      <c r="CU16" s="284"/>
      <c r="CV16" s="285"/>
    </row>
    <row r="17" spans="1:100" ht="42" customHeight="1" thickBot="1" x14ac:dyDescent="0.3">
      <c r="A17" s="394"/>
      <c r="B17" s="59" t="s">
        <v>85</v>
      </c>
      <c r="C17" s="60"/>
      <c r="D17" s="61"/>
      <c r="E17" s="62">
        <f t="shared" si="1"/>
        <v>0</v>
      </c>
      <c r="F17" s="63"/>
      <c r="G17" s="60"/>
      <c r="H17" s="61"/>
      <c r="I17" s="62">
        <f t="shared" si="2"/>
        <v>0</v>
      </c>
      <c r="J17" s="63"/>
      <c r="K17" s="64"/>
      <c r="L17" s="65">
        <f>21*J17</f>
        <v>0</v>
      </c>
      <c r="M17" s="66"/>
      <c r="N17" s="66"/>
      <c r="O17" s="66"/>
      <c r="P17" s="66"/>
      <c r="Q17" s="66"/>
      <c r="R17" s="66"/>
      <c r="S17" s="66"/>
      <c r="T17" s="67">
        <f>4*J17</f>
        <v>0</v>
      </c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8"/>
      <c r="AS17" s="69">
        <f t="shared" si="3"/>
        <v>0</v>
      </c>
      <c r="AT17" s="3"/>
      <c r="AU17" s="26">
        <v>8</v>
      </c>
      <c r="AV17" s="347"/>
      <c r="AW17" s="348"/>
      <c r="AX17" s="348"/>
      <c r="AY17" s="348"/>
      <c r="AZ17" s="348"/>
      <c r="BA17" s="358"/>
      <c r="BB17" s="347"/>
      <c r="BC17" s="348"/>
      <c r="BD17" s="348"/>
      <c r="BE17" s="348"/>
      <c r="BF17" s="348"/>
      <c r="BG17" s="358"/>
      <c r="BH17" s="362"/>
      <c r="BI17" s="363"/>
      <c r="BJ17" s="364"/>
      <c r="BK17" s="17"/>
      <c r="BL17" s="18"/>
      <c r="BM17" s="19"/>
      <c r="BN17" s="347"/>
      <c r="BO17" s="348"/>
      <c r="BP17" s="349"/>
      <c r="BQ17" s="350"/>
      <c r="BR17" s="351"/>
      <c r="BS17" s="20"/>
      <c r="BU17" s="307"/>
      <c r="BV17" s="307"/>
      <c r="BW17" s="307"/>
      <c r="BX17" s="370"/>
      <c r="BY17" s="371"/>
      <c r="BZ17" s="385"/>
      <c r="CA17" s="386"/>
      <c r="CB17" s="385"/>
      <c r="CC17" s="386"/>
      <c r="CD17" s="385"/>
      <c r="CE17" s="392"/>
      <c r="CF17" s="392"/>
      <c r="CG17" s="386"/>
      <c r="CH17" s="385"/>
      <c r="CI17" s="392"/>
      <c r="CJ17" s="392"/>
      <c r="CK17" s="386"/>
      <c r="CL17" s="370"/>
      <c r="CM17" s="371"/>
      <c r="CN17" s="370"/>
      <c r="CO17" s="373"/>
      <c r="CP17" s="373"/>
      <c r="CQ17" s="371"/>
      <c r="CR17" s="377"/>
      <c r="CS17" s="378"/>
      <c r="CT17" s="379"/>
      <c r="CU17" s="284"/>
      <c r="CV17" s="285"/>
    </row>
    <row r="18" spans="1:100" ht="42" customHeight="1" thickBot="1" x14ac:dyDescent="0.3">
      <c r="A18" s="394"/>
      <c r="B18" s="59" t="s">
        <v>86</v>
      </c>
      <c r="C18" s="60"/>
      <c r="D18" s="61"/>
      <c r="E18" s="62">
        <f t="shared" si="1"/>
        <v>0</v>
      </c>
      <c r="F18" s="63"/>
      <c r="G18" s="60"/>
      <c r="H18" s="61"/>
      <c r="I18" s="62">
        <f t="shared" si="2"/>
        <v>0</v>
      </c>
      <c r="J18" s="63"/>
      <c r="K18" s="64"/>
      <c r="L18" s="66"/>
      <c r="M18" s="65">
        <f t="shared" ref="M18:M24" si="4">3*J18</f>
        <v>0</v>
      </c>
      <c r="N18" s="66"/>
      <c r="O18" s="65">
        <f>7*J18</f>
        <v>0</v>
      </c>
      <c r="P18" s="65">
        <f>2*J18</f>
        <v>0</v>
      </c>
      <c r="Q18" s="66"/>
      <c r="R18" s="66"/>
      <c r="S18" s="66"/>
      <c r="T18" s="67">
        <f>4*J18</f>
        <v>0</v>
      </c>
      <c r="U18" s="66"/>
      <c r="V18" s="65">
        <f t="shared" ref="V18:V24" si="5">5*J18</f>
        <v>0</v>
      </c>
      <c r="W18" s="65">
        <f>3*J18</f>
        <v>0</v>
      </c>
      <c r="X18" s="66"/>
      <c r="Y18" s="66"/>
      <c r="Z18" s="66"/>
      <c r="AA18" s="66"/>
      <c r="AB18" s="65">
        <f t="shared" ref="AB18:AB24" si="6">1*J18</f>
        <v>0</v>
      </c>
      <c r="AC18" s="65">
        <f t="shared" ref="AC18:AC24" si="7">2*J18</f>
        <v>0</v>
      </c>
      <c r="AD18" s="65">
        <f t="shared" ref="AD18:AD24" si="8">2*J18</f>
        <v>0</v>
      </c>
      <c r="AE18" s="65">
        <f t="shared" ref="AE18:AE24" si="9">2*J18</f>
        <v>0</v>
      </c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8"/>
      <c r="AS18" s="69">
        <f t="shared" si="3"/>
        <v>0</v>
      </c>
      <c r="AT18" s="3"/>
      <c r="AU18" s="70">
        <v>9</v>
      </c>
      <c r="AV18" s="347"/>
      <c r="AW18" s="348"/>
      <c r="AX18" s="348"/>
      <c r="AY18" s="348"/>
      <c r="AZ18" s="348"/>
      <c r="BA18" s="358"/>
      <c r="BB18" s="347"/>
      <c r="BC18" s="348"/>
      <c r="BD18" s="348"/>
      <c r="BE18" s="348"/>
      <c r="BF18" s="348"/>
      <c r="BG18" s="358"/>
      <c r="BH18" s="365"/>
      <c r="BI18" s="366"/>
      <c r="BJ18" s="367"/>
      <c r="BK18" s="17"/>
      <c r="BL18" s="18"/>
      <c r="BM18" s="19"/>
      <c r="BN18" s="347"/>
      <c r="BO18" s="348"/>
      <c r="BP18" s="349"/>
      <c r="BQ18" s="350"/>
      <c r="BR18" s="351"/>
      <c r="BS18" s="20"/>
      <c r="BU18" s="307">
        <v>9</v>
      </c>
      <c r="BV18" s="307"/>
      <c r="BW18" s="307"/>
      <c r="BX18" s="368"/>
      <c r="BY18" s="369"/>
      <c r="BZ18" s="383"/>
      <c r="CA18" s="384"/>
      <c r="CB18" s="383"/>
      <c r="CC18" s="384"/>
      <c r="CD18" s="383"/>
      <c r="CE18" s="391"/>
      <c r="CF18" s="391"/>
      <c r="CG18" s="384"/>
      <c r="CH18" s="383"/>
      <c r="CI18" s="391"/>
      <c r="CJ18" s="391"/>
      <c r="CK18" s="384"/>
      <c r="CL18" s="368"/>
      <c r="CM18" s="369"/>
      <c r="CN18" s="368"/>
      <c r="CO18" s="372"/>
      <c r="CP18" s="372"/>
      <c r="CQ18" s="369"/>
      <c r="CR18" s="374"/>
      <c r="CS18" s="375"/>
      <c r="CT18" s="376"/>
      <c r="CU18" s="284"/>
      <c r="CV18" s="285"/>
    </row>
    <row r="19" spans="1:100" ht="42" customHeight="1" thickBot="1" x14ac:dyDescent="0.25">
      <c r="A19" s="394"/>
      <c r="B19" s="59" t="s">
        <v>87</v>
      </c>
      <c r="C19" s="60"/>
      <c r="D19" s="61"/>
      <c r="E19" s="62">
        <f t="shared" si="1"/>
        <v>0</v>
      </c>
      <c r="F19" s="63"/>
      <c r="G19" s="60"/>
      <c r="H19" s="61"/>
      <c r="I19" s="62">
        <f t="shared" si="2"/>
        <v>0</v>
      </c>
      <c r="J19" s="63"/>
      <c r="K19" s="64"/>
      <c r="L19" s="66"/>
      <c r="M19" s="65">
        <f t="shared" si="4"/>
        <v>0</v>
      </c>
      <c r="N19" s="66"/>
      <c r="O19" s="65">
        <f>7*J19</f>
        <v>0</v>
      </c>
      <c r="P19" s="65">
        <f>2*J19</f>
        <v>0</v>
      </c>
      <c r="Q19" s="66"/>
      <c r="R19" s="66"/>
      <c r="S19" s="66"/>
      <c r="T19" s="67">
        <f t="shared" ref="T19:T24" si="10">5*J19</f>
        <v>0</v>
      </c>
      <c r="U19" s="66"/>
      <c r="V19" s="65">
        <f t="shared" si="5"/>
        <v>0</v>
      </c>
      <c r="W19" s="65">
        <f>3*J19</f>
        <v>0</v>
      </c>
      <c r="X19" s="66"/>
      <c r="Y19" s="66"/>
      <c r="Z19" s="66"/>
      <c r="AA19" s="66"/>
      <c r="AB19" s="65">
        <f t="shared" si="6"/>
        <v>0</v>
      </c>
      <c r="AC19" s="65">
        <f t="shared" si="7"/>
        <v>0</v>
      </c>
      <c r="AD19" s="65">
        <f t="shared" si="8"/>
        <v>0</v>
      </c>
      <c r="AE19" s="65">
        <f t="shared" si="9"/>
        <v>0</v>
      </c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8"/>
      <c r="AS19" s="69">
        <f t="shared" si="3"/>
        <v>0</v>
      </c>
      <c r="AT19" s="3"/>
      <c r="AU19" s="330" t="s">
        <v>88</v>
      </c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96"/>
      <c r="BH19" s="344">
        <f>SUM(BK19:BR19)</f>
        <v>0</v>
      </c>
      <c r="BI19" s="345"/>
      <c r="BJ19" s="346"/>
      <c r="BK19" s="71">
        <f>SUM(BK10:BK18)</f>
        <v>0</v>
      </c>
      <c r="BL19" s="72">
        <f>SUM(BL10:BL18)</f>
        <v>0</v>
      </c>
      <c r="BM19" s="71">
        <f>SUM(BM10:BM18)</f>
        <v>0</v>
      </c>
      <c r="BN19" s="397">
        <f>SUM(BN10:BO18)</f>
        <v>0</v>
      </c>
      <c r="BO19" s="398"/>
      <c r="BP19" s="399">
        <f>SUM(BP10:BR18)</f>
        <v>0</v>
      </c>
      <c r="BQ19" s="400"/>
      <c r="BR19" s="401"/>
      <c r="BS19" s="20"/>
      <c r="BU19" s="307"/>
      <c r="BV19" s="307"/>
      <c r="BW19" s="307"/>
      <c r="BX19" s="370"/>
      <c r="BY19" s="371"/>
      <c r="BZ19" s="385"/>
      <c r="CA19" s="386"/>
      <c r="CB19" s="385"/>
      <c r="CC19" s="386"/>
      <c r="CD19" s="385"/>
      <c r="CE19" s="392"/>
      <c r="CF19" s="392"/>
      <c r="CG19" s="386"/>
      <c r="CH19" s="385"/>
      <c r="CI19" s="392"/>
      <c r="CJ19" s="392"/>
      <c r="CK19" s="386"/>
      <c r="CL19" s="370"/>
      <c r="CM19" s="371"/>
      <c r="CN19" s="370"/>
      <c r="CO19" s="373"/>
      <c r="CP19" s="373"/>
      <c r="CQ19" s="371"/>
      <c r="CR19" s="377"/>
      <c r="CS19" s="378"/>
      <c r="CT19" s="379"/>
      <c r="CU19" s="284"/>
      <c r="CV19" s="285"/>
    </row>
    <row r="20" spans="1:100" ht="42" customHeight="1" thickBot="1" x14ac:dyDescent="0.25">
      <c r="A20" s="394"/>
      <c r="B20" s="59" t="s">
        <v>89</v>
      </c>
      <c r="C20" s="60"/>
      <c r="D20" s="61"/>
      <c r="E20" s="62">
        <f t="shared" si="1"/>
        <v>0</v>
      </c>
      <c r="F20" s="63"/>
      <c r="G20" s="60"/>
      <c r="H20" s="61"/>
      <c r="I20" s="62">
        <f t="shared" si="2"/>
        <v>0</v>
      </c>
      <c r="J20" s="63"/>
      <c r="K20" s="64"/>
      <c r="L20" s="66"/>
      <c r="M20" s="65">
        <f t="shared" si="4"/>
        <v>0</v>
      </c>
      <c r="N20" s="66"/>
      <c r="O20" s="65">
        <f>7*J20</f>
        <v>0</v>
      </c>
      <c r="P20" s="65">
        <f>1*J20</f>
        <v>0</v>
      </c>
      <c r="Q20" s="65">
        <f>1*J20</f>
        <v>0</v>
      </c>
      <c r="R20" s="65">
        <f>1*J20</f>
        <v>0</v>
      </c>
      <c r="S20" s="66"/>
      <c r="T20" s="67">
        <f t="shared" si="10"/>
        <v>0</v>
      </c>
      <c r="U20" s="66"/>
      <c r="V20" s="65">
        <f t="shared" si="5"/>
        <v>0</v>
      </c>
      <c r="W20" s="65">
        <f>3*J20</f>
        <v>0</v>
      </c>
      <c r="X20" s="66"/>
      <c r="Y20" s="66"/>
      <c r="Z20" s="66"/>
      <c r="AA20" s="66"/>
      <c r="AB20" s="65">
        <f t="shared" si="6"/>
        <v>0</v>
      </c>
      <c r="AC20" s="65">
        <f t="shared" si="7"/>
        <v>0</v>
      </c>
      <c r="AD20" s="65">
        <f t="shared" si="8"/>
        <v>0</v>
      </c>
      <c r="AE20" s="65">
        <f t="shared" si="9"/>
        <v>0</v>
      </c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8"/>
      <c r="AS20" s="69">
        <f t="shared" si="3"/>
        <v>0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U20" s="307">
        <v>10</v>
      </c>
      <c r="BV20" s="307"/>
      <c r="BW20" s="307"/>
      <c r="BX20" s="368"/>
      <c r="BY20" s="369"/>
      <c r="BZ20" s="383"/>
      <c r="CA20" s="384"/>
      <c r="CB20" s="383"/>
      <c r="CC20" s="384"/>
      <c r="CD20" s="383"/>
      <c r="CE20" s="391"/>
      <c r="CF20" s="391"/>
      <c r="CG20" s="384"/>
      <c r="CH20" s="383"/>
      <c r="CI20" s="391"/>
      <c r="CJ20" s="391"/>
      <c r="CK20" s="384"/>
      <c r="CL20" s="368"/>
      <c r="CM20" s="369"/>
      <c r="CN20" s="368"/>
      <c r="CO20" s="372"/>
      <c r="CP20" s="372"/>
      <c r="CQ20" s="369"/>
      <c r="CR20" s="374"/>
      <c r="CS20" s="375"/>
      <c r="CT20" s="376"/>
      <c r="CU20" s="284"/>
      <c r="CV20" s="285"/>
    </row>
    <row r="21" spans="1:100" ht="42" customHeight="1" thickBot="1" x14ac:dyDescent="0.3">
      <c r="A21" s="394"/>
      <c r="B21" s="59" t="s">
        <v>90</v>
      </c>
      <c r="C21" s="60"/>
      <c r="D21" s="61"/>
      <c r="E21" s="62">
        <f t="shared" si="1"/>
        <v>0</v>
      </c>
      <c r="F21" s="63"/>
      <c r="G21" s="60"/>
      <c r="H21" s="61"/>
      <c r="I21" s="62">
        <f t="shared" si="2"/>
        <v>0</v>
      </c>
      <c r="J21" s="63"/>
      <c r="K21" s="64"/>
      <c r="L21" s="66"/>
      <c r="M21" s="65">
        <f t="shared" si="4"/>
        <v>0</v>
      </c>
      <c r="N21" s="66"/>
      <c r="O21" s="65">
        <f>6*J21</f>
        <v>0</v>
      </c>
      <c r="P21" s="65">
        <f>1*J21</f>
        <v>0</v>
      </c>
      <c r="Q21" s="65">
        <f>1*J21</f>
        <v>0</v>
      </c>
      <c r="R21" s="65">
        <f>1*J21</f>
        <v>0</v>
      </c>
      <c r="S21" s="66"/>
      <c r="T21" s="67">
        <f t="shared" si="10"/>
        <v>0</v>
      </c>
      <c r="U21" s="66"/>
      <c r="V21" s="65">
        <f t="shared" si="5"/>
        <v>0</v>
      </c>
      <c r="W21" s="65">
        <f>4*J21</f>
        <v>0</v>
      </c>
      <c r="X21" s="66"/>
      <c r="Y21" s="66"/>
      <c r="Z21" s="66"/>
      <c r="AA21" s="66"/>
      <c r="AB21" s="65">
        <f t="shared" si="6"/>
        <v>0</v>
      </c>
      <c r="AC21" s="65">
        <f t="shared" si="7"/>
        <v>0</v>
      </c>
      <c r="AD21" s="65">
        <f t="shared" si="8"/>
        <v>0</v>
      </c>
      <c r="AE21" s="65">
        <f t="shared" si="9"/>
        <v>0</v>
      </c>
      <c r="AF21" s="65">
        <f>1*J21</f>
        <v>0</v>
      </c>
      <c r="AG21" s="65">
        <f>1*J21</f>
        <v>0</v>
      </c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8"/>
      <c r="AS21" s="69">
        <f t="shared" si="3"/>
        <v>0</v>
      </c>
      <c r="AT21" s="3"/>
      <c r="AU21" s="402" t="s">
        <v>91</v>
      </c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4"/>
      <c r="BS21" s="15"/>
      <c r="BU21" s="307"/>
      <c r="BV21" s="307"/>
      <c r="BW21" s="307"/>
      <c r="BX21" s="370"/>
      <c r="BY21" s="371"/>
      <c r="BZ21" s="385"/>
      <c r="CA21" s="386"/>
      <c r="CB21" s="385"/>
      <c r="CC21" s="386"/>
      <c r="CD21" s="385"/>
      <c r="CE21" s="392"/>
      <c r="CF21" s="392"/>
      <c r="CG21" s="386"/>
      <c r="CH21" s="385"/>
      <c r="CI21" s="392"/>
      <c r="CJ21" s="392"/>
      <c r="CK21" s="386"/>
      <c r="CL21" s="370"/>
      <c r="CM21" s="371"/>
      <c r="CN21" s="370"/>
      <c r="CO21" s="373"/>
      <c r="CP21" s="373"/>
      <c r="CQ21" s="371"/>
      <c r="CR21" s="377"/>
      <c r="CS21" s="378"/>
      <c r="CT21" s="379"/>
      <c r="CU21" s="284"/>
      <c r="CV21" s="285"/>
    </row>
    <row r="22" spans="1:100" ht="42" customHeight="1" thickBot="1" x14ac:dyDescent="0.3">
      <c r="A22" s="394"/>
      <c r="B22" s="59" t="s">
        <v>92</v>
      </c>
      <c r="C22" s="60"/>
      <c r="D22" s="61"/>
      <c r="E22" s="62">
        <f t="shared" si="1"/>
        <v>0</v>
      </c>
      <c r="F22" s="63"/>
      <c r="G22" s="60"/>
      <c r="H22" s="61"/>
      <c r="I22" s="62">
        <f t="shared" si="2"/>
        <v>0</v>
      </c>
      <c r="J22" s="63"/>
      <c r="K22" s="64"/>
      <c r="L22" s="66"/>
      <c r="M22" s="65">
        <f t="shared" si="4"/>
        <v>0</v>
      </c>
      <c r="N22" s="66"/>
      <c r="O22" s="65">
        <f>6*J22</f>
        <v>0</v>
      </c>
      <c r="P22" s="65">
        <f>1*J22</f>
        <v>0</v>
      </c>
      <c r="Q22" s="65">
        <f>1*J22</f>
        <v>0</v>
      </c>
      <c r="R22" s="65">
        <f>1*J22</f>
        <v>0</v>
      </c>
      <c r="S22" s="66"/>
      <c r="T22" s="67">
        <f t="shared" si="10"/>
        <v>0</v>
      </c>
      <c r="U22" s="73"/>
      <c r="V22" s="65">
        <f t="shared" si="5"/>
        <v>0</v>
      </c>
      <c r="W22" s="65">
        <f>4*J22</f>
        <v>0</v>
      </c>
      <c r="X22" s="66"/>
      <c r="Y22" s="66"/>
      <c r="Z22" s="66"/>
      <c r="AA22" s="66"/>
      <c r="AB22" s="65">
        <f t="shared" si="6"/>
        <v>0</v>
      </c>
      <c r="AC22" s="65">
        <f t="shared" si="7"/>
        <v>0</v>
      </c>
      <c r="AD22" s="65">
        <f t="shared" si="8"/>
        <v>0</v>
      </c>
      <c r="AE22" s="65">
        <f t="shared" si="9"/>
        <v>0</v>
      </c>
      <c r="AF22" s="65">
        <f>1*J22</f>
        <v>0</v>
      </c>
      <c r="AG22" s="65">
        <f>1*J22</f>
        <v>0</v>
      </c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8"/>
      <c r="AS22" s="69">
        <f t="shared" si="3"/>
        <v>0</v>
      </c>
      <c r="AT22" s="3"/>
      <c r="AU22" s="74" t="s">
        <v>9</v>
      </c>
      <c r="AV22" s="330" t="s">
        <v>93</v>
      </c>
      <c r="AW22" s="331"/>
      <c r="AX22" s="331"/>
      <c r="AY22" s="331"/>
      <c r="AZ22" s="331"/>
      <c r="BA22" s="396"/>
      <c r="BB22" s="311" t="s">
        <v>37</v>
      </c>
      <c r="BC22" s="312"/>
      <c r="BD22" s="312"/>
      <c r="BE22" s="312"/>
      <c r="BF22" s="312"/>
      <c r="BG22" s="312"/>
      <c r="BH22" s="313"/>
      <c r="BI22" s="405" t="s">
        <v>94</v>
      </c>
      <c r="BJ22" s="406"/>
      <c r="BK22" s="407"/>
      <c r="BL22" s="311" t="s">
        <v>95</v>
      </c>
      <c r="BM22" s="312"/>
      <c r="BN22" s="312"/>
      <c r="BO22" s="312"/>
      <c r="BP22" s="312"/>
      <c r="BQ22" s="312"/>
      <c r="BR22" s="313"/>
      <c r="BS22" s="75"/>
      <c r="BU22" s="17">
        <v>11</v>
      </c>
      <c r="BV22" s="307"/>
      <c r="BW22" s="307"/>
      <c r="BX22" s="336"/>
      <c r="BY22" s="337"/>
      <c r="BZ22" s="347"/>
      <c r="CA22" s="358"/>
      <c r="CB22" s="347"/>
      <c r="CC22" s="358"/>
      <c r="CD22" s="347"/>
      <c r="CE22" s="348"/>
      <c r="CF22" s="348"/>
      <c r="CG22" s="358"/>
      <c r="CH22" s="347"/>
      <c r="CI22" s="348"/>
      <c r="CJ22" s="348"/>
      <c r="CK22" s="358"/>
      <c r="CL22" s="336"/>
      <c r="CM22" s="337"/>
      <c r="CN22" s="336"/>
      <c r="CO22" s="354"/>
      <c r="CP22" s="354"/>
      <c r="CQ22" s="337"/>
      <c r="CR22" s="355"/>
      <c r="CS22" s="356"/>
      <c r="CT22" s="357"/>
      <c r="CU22" s="284"/>
      <c r="CV22" s="285"/>
    </row>
    <row r="23" spans="1:100" ht="42" customHeight="1" thickBot="1" x14ac:dyDescent="0.25">
      <c r="A23" s="394"/>
      <c r="B23" s="59" t="s">
        <v>96</v>
      </c>
      <c r="C23" s="60"/>
      <c r="D23" s="61"/>
      <c r="E23" s="62">
        <f t="shared" si="1"/>
        <v>0</v>
      </c>
      <c r="F23" s="63"/>
      <c r="G23" s="60"/>
      <c r="H23" s="61"/>
      <c r="I23" s="62">
        <f t="shared" si="2"/>
        <v>0</v>
      </c>
      <c r="J23" s="63"/>
      <c r="K23" s="64"/>
      <c r="L23" s="66"/>
      <c r="M23" s="65">
        <f t="shared" si="4"/>
        <v>0</v>
      </c>
      <c r="N23" s="66"/>
      <c r="O23" s="65">
        <f>6*J23</f>
        <v>0</v>
      </c>
      <c r="P23" s="65">
        <f>1*J23</f>
        <v>0</v>
      </c>
      <c r="Q23" s="65">
        <f>1*J23</f>
        <v>0</v>
      </c>
      <c r="R23" s="65">
        <f>1*J23</f>
        <v>0</v>
      </c>
      <c r="S23" s="66"/>
      <c r="T23" s="67">
        <f t="shared" si="10"/>
        <v>0</v>
      </c>
      <c r="U23" s="73"/>
      <c r="V23" s="65">
        <f t="shared" si="5"/>
        <v>0</v>
      </c>
      <c r="W23" s="66"/>
      <c r="X23" s="65">
        <f>2*J23</f>
        <v>0</v>
      </c>
      <c r="Y23" s="65">
        <f>1*J23</f>
        <v>0</v>
      </c>
      <c r="Z23" s="65">
        <f>1*J23</f>
        <v>0</v>
      </c>
      <c r="AA23" s="65">
        <f>1*J23</f>
        <v>0</v>
      </c>
      <c r="AB23" s="65">
        <f t="shared" si="6"/>
        <v>0</v>
      </c>
      <c r="AC23" s="65">
        <f t="shared" si="7"/>
        <v>0</v>
      </c>
      <c r="AD23" s="65">
        <f t="shared" si="8"/>
        <v>0</v>
      </c>
      <c r="AE23" s="65">
        <f t="shared" si="9"/>
        <v>0</v>
      </c>
      <c r="AF23" s="65">
        <f>1*J23</f>
        <v>0</v>
      </c>
      <c r="AG23" s="65">
        <f>1*J23</f>
        <v>0</v>
      </c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8"/>
      <c r="AS23" s="69">
        <f t="shared" si="3"/>
        <v>0</v>
      </c>
      <c r="AT23" s="3"/>
      <c r="AU23" s="76">
        <v>1</v>
      </c>
      <c r="AV23" s="355"/>
      <c r="AW23" s="356"/>
      <c r="AX23" s="356"/>
      <c r="AY23" s="356"/>
      <c r="AZ23" s="356"/>
      <c r="BA23" s="357"/>
      <c r="BB23" s="408"/>
      <c r="BC23" s="375"/>
      <c r="BD23" s="375"/>
      <c r="BE23" s="375"/>
      <c r="BF23" s="375"/>
      <c r="BG23" s="375"/>
      <c r="BH23" s="376"/>
      <c r="BI23" s="409"/>
      <c r="BJ23" s="410"/>
      <c r="BK23" s="411"/>
      <c r="BL23" s="355"/>
      <c r="BM23" s="356"/>
      <c r="BN23" s="356"/>
      <c r="BO23" s="356"/>
      <c r="BP23" s="356"/>
      <c r="BQ23" s="356"/>
      <c r="BR23" s="357"/>
      <c r="BS23" s="77"/>
      <c r="BU23" s="307">
        <v>12</v>
      </c>
      <c r="BV23" s="307"/>
      <c r="BW23" s="307"/>
      <c r="BX23" s="368"/>
      <c r="BY23" s="369"/>
      <c r="BZ23" s="383"/>
      <c r="CA23" s="384"/>
      <c r="CB23" s="383"/>
      <c r="CC23" s="384"/>
      <c r="CD23" s="383"/>
      <c r="CE23" s="391"/>
      <c r="CF23" s="391"/>
      <c r="CG23" s="384"/>
      <c r="CH23" s="383"/>
      <c r="CI23" s="391"/>
      <c r="CJ23" s="391"/>
      <c r="CK23" s="384"/>
      <c r="CL23" s="368"/>
      <c r="CM23" s="369"/>
      <c r="CN23" s="368"/>
      <c r="CO23" s="372"/>
      <c r="CP23" s="372"/>
      <c r="CQ23" s="369"/>
      <c r="CR23" s="374"/>
      <c r="CS23" s="375"/>
      <c r="CT23" s="376"/>
      <c r="CU23" s="284"/>
      <c r="CV23" s="285"/>
    </row>
    <row r="24" spans="1:100" ht="42" customHeight="1" thickBot="1" x14ac:dyDescent="0.25">
      <c r="A24" s="394"/>
      <c r="B24" s="78" t="s">
        <v>97</v>
      </c>
      <c r="C24" s="79"/>
      <c r="D24" s="80"/>
      <c r="E24" s="81">
        <f t="shared" si="1"/>
        <v>0</v>
      </c>
      <c r="F24" s="82"/>
      <c r="G24" s="79"/>
      <c r="H24" s="80"/>
      <c r="I24" s="81">
        <f t="shared" si="2"/>
        <v>0</v>
      </c>
      <c r="J24" s="82"/>
      <c r="K24" s="83"/>
      <c r="L24" s="84"/>
      <c r="M24" s="85">
        <f t="shared" si="4"/>
        <v>0</v>
      </c>
      <c r="N24" s="84"/>
      <c r="O24" s="85">
        <f>6*J24</f>
        <v>0</v>
      </c>
      <c r="P24" s="85">
        <f>1*J24</f>
        <v>0</v>
      </c>
      <c r="Q24" s="85">
        <f>1*J24</f>
        <v>0</v>
      </c>
      <c r="R24" s="85">
        <f>1*J24</f>
        <v>0</v>
      </c>
      <c r="S24" s="84"/>
      <c r="T24" s="86">
        <f t="shared" si="10"/>
        <v>0</v>
      </c>
      <c r="U24" s="87"/>
      <c r="V24" s="85">
        <f t="shared" si="5"/>
        <v>0</v>
      </c>
      <c r="W24" s="84"/>
      <c r="X24" s="85">
        <f>2*J24</f>
        <v>0</v>
      </c>
      <c r="Y24" s="85">
        <f>1*J24</f>
        <v>0</v>
      </c>
      <c r="Z24" s="85">
        <f>1*J24</f>
        <v>0</v>
      </c>
      <c r="AA24" s="85">
        <f>1*J24</f>
        <v>0</v>
      </c>
      <c r="AB24" s="85">
        <f t="shared" si="6"/>
        <v>0</v>
      </c>
      <c r="AC24" s="85">
        <f t="shared" si="7"/>
        <v>0</v>
      </c>
      <c r="AD24" s="85">
        <f t="shared" si="8"/>
        <v>0</v>
      </c>
      <c r="AE24" s="88">
        <f t="shared" si="9"/>
        <v>0</v>
      </c>
      <c r="AF24" s="85">
        <f>1*J24</f>
        <v>0</v>
      </c>
      <c r="AG24" s="85">
        <f>1*J24</f>
        <v>0</v>
      </c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9"/>
      <c r="AS24" s="44">
        <f t="shared" si="3"/>
        <v>0</v>
      </c>
      <c r="AT24" s="3"/>
      <c r="AU24" s="90">
        <v>2</v>
      </c>
      <c r="AV24" s="355"/>
      <c r="AW24" s="356"/>
      <c r="AX24" s="356"/>
      <c r="AY24" s="356"/>
      <c r="AZ24" s="356"/>
      <c r="BA24" s="357"/>
      <c r="BB24" s="408"/>
      <c r="BC24" s="375"/>
      <c r="BD24" s="375"/>
      <c r="BE24" s="375"/>
      <c r="BF24" s="375"/>
      <c r="BG24" s="375"/>
      <c r="BH24" s="376"/>
      <c r="BI24" s="409"/>
      <c r="BJ24" s="410"/>
      <c r="BK24" s="411"/>
      <c r="BL24" s="355"/>
      <c r="BM24" s="356"/>
      <c r="BN24" s="356"/>
      <c r="BO24" s="356"/>
      <c r="BP24" s="356"/>
      <c r="BQ24" s="356"/>
      <c r="BR24" s="357"/>
      <c r="BS24" s="77"/>
      <c r="BU24" s="307"/>
      <c r="BV24" s="307"/>
      <c r="BW24" s="307"/>
      <c r="BX24" s="370"/>
      <c r="BY24" s="371"/>
      <c r="BZ24" s="385"/>
      <c r="CA24" s="386"/>
      <c r="CB24" s="385"/>
      <c r="CC24" s="386"/>
      <c r="CD24" s="385"/>
      <c r="CE24" s="392"/>
      <c r="CF24" s="392"/>
      <c r="CG24" s="386"/>
      <c r="CH24" s="385"/>
      <c r="CI24" s="392"/>
      <c r="CJ24" s="392"/>
      <c r="CK24" s="386"/>
      <c r="CL24" s="370"/>
      <c r="CM24" s="371"/>
      <c r="CN24" s="370"/>
      <c r="CO24" s="373"/>
      <c r="CP24" s="373"/>
      <c r="CQ24" s="371"/>
      <c r="CR24" s="377"/>
      <c r="CS24" s="378"/>
      <c r="CT24" s="379"/>
      <c r="CU24" s="284"/>
      <c r="CV24" s="285"/>
    </row>
    <row r="25" spans="1:100" ht="42" customHeight="1" thickBot="1" x14ac:dyDescent="0.25">
      <c r="A25" s="395"/>
      <c r="B25" s="91" t="s">
        <v>98</v>
      </c>
      <c r="C25" s="92">
        <f t="shared" ref="C25:H25" si="11">SUM(C15:C24)</f>
        <v>0</v>
      </c>
      <c r="D25" s="48">
        <f t="shared" si="11"/>
        <v>0</v>
      </c>
      <c r="E25" s="48">
        <f t="shared" si="11"/>
        <v>0</v>
      </c>
      <c r="F25" s="49">
        <f t="shared" si="11"/>
        <v>0</v>
      </c>
      <c r="G25" s="93">
        <f t="shared" si="11"/>
        <v>0</v>
      </c>
      <c r="H25" s="47">
        <f t="shared" si="11"/>
        <v>0</v>
      </c>
      <c r="I25" s="94">
        <f>SUM(I15:I24)</f>
        <v>0</v>
      </c>
      <c r="J25" s="49">
        <f>SUM(J15:J24)</f>
        <v>0</v>
      </c>
      <c r="K25" s="95"/>
      <c r="L25" s="96">
        <f t="shared" ref="L25:R25" si="12">SUM(L15:L24)</f>
        <v>0</v>
      </c>
      <c r="M25" s="96">
        <f t="shared" si="12"/>
        <v>0</v>
      </c>
      <c r="N25" s="51"/>
      <c r="O25" s="96">
        <f t="shared" si="12"/>
        <v>0</v>
      </c>
      <c r="P25" s="96">
        <f t="shared" si="12"/>
        <v>0</v>
      </c>
      <c r="Q25" s="96">
        <f t="shared" si="12"/>
        <v>0</v>
      </c>
      <c r="R25" s="96">
        <f t="shared" si="12"/>
        <v>0</v>
      </c>
      <c r="S25" s="97"/>
      <c r="T25" s="96">
        <f>SUM(T15:T24)</f>
        <v>0</v>
      </c>
      <c r="U25" s="96">
        <f t="shared" ref="U25:AG25" si="13">SUM(U15:U24)</f>
        <v>0</v>
      </c>
      <c r="V25" s="96">
        <f t="shared" si="13"/>
        <v>0</v>
      </c>
      <c r="W25" s="96">
        <f t="shared" si="13"/>
        <v>0</v>
      </c>
      <c r="X25" s="96">
        <f t="shared" si="13"/>
        <v>0</v>
      </c>
      <c r="Y25" s="96">
        <f t="shared" si="13"/>
        <v>0</v>
      </c>
      <c r="Z25" s="96">
        <f t="shared" si="13"/>
        <v>0</v>
      </c>
      <c r="AA25" s="96">
        <f t="shared" si="13"/>
        <v>0</v>
      </c>
      <c r="AB25" s="96">
        <f t="shared" si="13"/>
        <v>0</v>
      </c>
      <c r="AC25" s="96">
        <f t="shared" si="13"/>
        <v>0</v>
      </c>
      <c r="AD25" s="96">
        <f t="shared" si="13"/>
        <v>0</v>
      </c>
      <c r="AE25" s="96">
        <f t="shared" si="13"/>
        <v>0</v>
      </c>
      <c r="AF25" s="96">
        <f t="shared" si="13"/>
        <v>0</v>
      </c>
      <c r="AG25" s="96">
        <f t="shared" si="13"/>
        <v>0</v>
      </c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8"/>
      <c r="AS25" s="53">
        <f t="shared" si="3"/>
        <v>0</v>
      </c>
      <c r="AT25" s="3"/>
      <c r="AU25" s="76">
        <v>3</v>
      </c>
      <c r="AV25" s="355"/>
      <c r="AW25" s="356"/>
      <c r="AX25" s="356"/>
      <c r="AY25" s="356"/>
      <c r="AZ25" s="356"/>
      <c r="BA25" s="357"/>
      <c r="BB25" s="408"/>
      <c r="BC25" s="375"/>
      <c r="BD25" s="375"/>
      <c r="BE25" s="375"/>
      <c r="BF25" s="375"/>
      <c r="BG25" s="375"/>
      <c r="BH25" s="376"/>
      <c r="BI25" s="409"/>
      <c r="BJ25" s="410"/>
      <c r="BK25" s="411"/>
      <c r="BL25" s="355"/>
      <c r="BM25" s="356"/>
      <c r="BN25" s="356"/>
      <c r="BO25" s="356"/>
      <c r="BP25" s="356"/>
      <c r="BQ25" s="356"/>
      <c r="BR25" s="357"/>
      <c r="BS25" s="77"/>
      <c r="BU25" s="17">
        <v>13</v>
      </c>
      <c r="BV25" s="307"/>
      <c r="BW25" s="307"/>
      <c r="BX25" s="336"/>
      <c r="BY25" s="337"/>
      <c r="BZ25" s="347"/>
      <c r="CA25" s="358"/>
      <c r="CB25" s="347"/>
      <c r="CC25" s="358"/>
      <c r="CD25" s="347"/>
      <c r="CE25" s="348"/>
      <c r="CF25" s="348"/>
      <c r="CG25" s="358"/>
      <c r="CH25" s="347"/>
      <c r="CI25" s="348"/>
      <c r="CJ25" s="348"/>
      <c r="CK25" s="358"/>
      <c r="CL25" s="336"/>
      <c r="CM25" s="337"/>
      <c r="CN25" s="336"/>
      <c r="CO25" s="354"/>
      <c r="CP25" s="354"/>
      <c r="CQ25" s="337"/>
      <c r="CR25" s="355"/>
      <c r="CS25" s="356"/>
      <c r="CT25" s="357"/>
      <c r="CU25" s="284"/>
      <c r="CV25" s="285"/>
    </row>
    <row r="26" spans="1:100" ht="42" customHeight="1" thickBot="1" x14ac:dyDescent="0.25">
      <c r="A26" s="412" t="s">
        <v>99</v>
      </c>
      <c r="B26" s="99" t="s">
        <v>100</v>
      </c>
      <c r="C26" s="28"/>
      <c r="D26" s="29"/>
      <c r="E26" s="30">
        <f t="shared" ref="E26:E45" si="14">SUM(C26:D26)</f>
        <v>0</v>
      </c>
      <c r="F26" s="31"/>
      <c r="G26" s="28"/>
      <c r="H26" s="100"/>
      <c r="I26" s="101">
        <f>SUM(G26:H26)</f>
        <v>0</v>
      </c>
      <c r="J26" s="102"/>
      <c r="K26" s="103"/>
      <c r="L26" s="33"/>
      <c r="M26" s="104">
        <f>3*J26</f>
        <v>0</v>
      </c>
      <c r="N26" s="33"/>
      <c r="O26" s="105">
        <f>4*J26</f>
        <v>0</v>
      </c>
      <c r="P26" s="33"/>
      <c r="Q26" s="33"/>
      <c r="R26" s="33"/>
      <c r="S26" s="105">
        <f t="shared" ref="S26:S45" si="15">2*J26</f>
        <v>0</v>
      </c>
      <c r="T26" s="105">
        <f>4*J26</f>
        <v>0</v>
      </c>
      <c r="U26" s="33"/>
      <c r="V26" s="105">
        <f>5*J26</f>
        <v>0</v>
      </c>
      <c r="W26" s="33"/>
      <c r="X26" s="105">
        <f>4*J26</f>
        <v>0</v>
      </c>
      <c r="Y26" s="105">
        <f>3*J26</f>
        <v>0</v>
      </c>
      <c r="Z26" s="105">
        <f>3*J26</f>
        <v>0</v>
      </c>
      <c r="AA26" s="105">
        <f>3*J26</f>
        <v>0</v>
      </c>
      <c r="AB26" s="33"/>
      <c r="AC26" s="105">
        <f>2*J26</f>
        <v>0</v>
      </c>
      <c r="AD26" s="33"/>
      <c r="AE26" s="33"/>
      <c r="AF26" s="105">
        <f>3*J26</f>
        <v>0</v>
      </c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106"/>
      <c r="AS26" s="107">
        <f t="shared" si="3"/>
        <v>0</v>
      </c>
      <c r="AT26" s="3"/>
      <c r="AU26" s="90">
        <v>4</v>
      </c>
      <c r="AV26" s="355"/>
      <c r="AW26" s="356"/>
      <c r="AX26" s="356"/>
      <c r="AY26" s="356"/>
      <c r="AZ26" s="356"/>
      <c r="BA26" s="357"/>
      <c r="BB26" s="408"/>
      <c r="BC26" s="375"/>
      <c r="BD26" s="375"/>
      <c r="BE26" s="375"/>
      <c r="BF26" s="375"/>
      <c r="BG26" s="375"/>
      <c r="BH26" s="376"/>
      <c r="BI26" s="409"/>
      <c r="BJ26" s="410"/>
      <c r="BK26" s="411"/>
      <c r="BL26" s="355"/>
      <c r="BM26" s="356"/>
      <c r="BN26" s="356"/>
      <c r="BO26" s="356"/>
      <c r="BP26" s="356"/>
      <c r="BQ26" s="356"/>
      <c r="BR26" s="357"/>
      <c r="BS26" s="77"/>
      <c r="BU26" s="17">
        <v>14</v>
      </c>
      <c r="BV26" s="307"/>
      <c r="BW26" s="307"/>
      <c r="BX26" s="336"/>
      <c r="BY26" s="337"/>
      <c r="BZ26" s="347"/>
      <c r="CA26" s="358"/>
      <c r="CB26" s="347"/>
      <c r="CC26" s="358"/>
      <c r="CD26" s="347"/>
      <c r="CE26" s="348"/>
      <c r="CF26" s="348"/>
      <c r="CG26" s="358"/>
      <c r="CH26" s="347"/>
      <c r="CI26" s="348"/>
      <c r="CJ26" s="348"/>
      <c r="CK26" s="358"/>
      <c r="CL26" s="336"/>
      <c r="CM26" s="337"/>
      <c r="CN26" s="336"/>
      <c r="CO26" s="354"/>
      <c r="CP26" s="354"/>
      <c r="CQ26" s="337"/>
      <c r="CR26" s="355"/>
      <c r="CS26" s="356"/>
      <c r="CT26" s="357"/>
      <c r="CU26" s="284"/>
      <c r="CV26" s="285"/>
    </row>
    <row r="27" spans="1:100" ht="42" customHeight="1" thickBot="1" x14ac:dyDescent="0.25">
      <c r="A27" s="413"/>
      <c r="B27" s="108" t="s">
        <v>101</v>
      </c>
      <c r="C27" s="37"/>
      <c r="D27" s="38"/>
      <c r="E27" s="39">
        <f t="shared" si="14"/>
        <v>0</v>
      </c>
      <c r="F27" s="40"/>
      <c r="G27" s="37"/>
      <c r="H27" s="38"/>
      <c r="I27" s="109">
        <f>SUM(G27:H27)</f>
        <v>0</v>
      </c>
      <c r="J27" s="110"/>
      <c r="K27" s="111"/>
      <c r="L27" s="112"/>
      <c r="M27" s="88">
        <f>3*J27</f>
        <v>0</v>
      </c>
      <c r="N27" s="113"/>
      <c r="O27" s="88">
        <f>9*J27</f>
        <v>0</v>
      </c>
      <c r="P27" s="112"/>
      <c r="Q27" s="88">
        <f>3*J27</f>
        <v>0</v>
      </c>
      <c r="R27" s="88">
        <f>3*J27</f>
        <v>0</v>
      </c>
      <c r="S27" s="88">
        <f t="shared" si="15"/>
        <v>0</v>
      </c>
      <c r="T27" s="88">
        <f>4*J27</f>
        <v>0</v>
      </c>
      <c r="U27" s="113"/>
      <c r="V27" s="85">
        <f>3*J27</f>
        <v>0</v>
      </c>
      <c r="W27" s="112"/>
      <c r="X27" s="112"/>
      <c r="Y27" s="112"/>
      <c r="Z27" s="112"/>
      <c r="AA27" s="112"/>
      <c r="AB27" s="112"/>
      <c r="AC27" s="88">
        <f>2*J27</f>
        <v>0</v>
      </c>
      <c r="AD27" s="112"/>
      <c r="AE27" s="112"/>
      <c r="AF27" s="85">
        <f>3*J27</f>
        <v>0</v>
      </c>
      <c r="AG27" s="113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4"/>
      <c r="AS27" s="44">
        <f t="shared" si="3"/>
        <v>0</v>
      </c>
      <c r="AT27" s="3"/>
      <c r="AU27" s="115">
        <v>5</v>
      </c>
      <c r="AV27" s="355"/>
      <c r="AW27" s="356"/>
      <c r="AX27" s="356"/>
      <c r="AY27" s="356"/>
      <c r="AZ27" s="356"/>
      <c r="BA27" s="357"/>
      <c r="BB27" s="414"/>
      <c r="BC27" s="356"/>
      <c r="BD27" s="356"/>
      <c r="BE27" s="356"/>
      <c r="BF27" s="356"/>
      <c r="BG27" s="356"/>
      <c r="BH27" s="357"/>
      <c r="BI27" s="409"/>
      <c r="BJ27" s="410"/>
      <c r="BK27" s="411"/>
      <c r="BL27" s="355"/>
      <c r="BM27" s="356"/>
      <c r="BN27" s="356"/>
      <c r="BO27" s="356"/>
      <c r="BP27" s="356"/>
      <c r="BQ27" s="356"/>
      <c r="BR27" s="357"/>
      <c r="BS27" s="77"/>
      <c r="BU27" s="17">
        <v>15</v>
      </c>
      <c r="BV27" s="307"/>
      <c r="BW27" s="307"/>
      <c r="BX27" s="336"/>
      <c r="BY27" s="337"/>
      <c r="BZ27" s="347"/>
      <c r="CA27" s="358"/>
      <c r="CB27" s="347"/>
      <c r="CC27" s="358"/>
      <c r="CD27" s="347"/>
      <c r="CE27" s="348"/>
      <c r="CF27" s="348"/>
      <c r="CG27" s="358"/>
      <c r="CH27" s="347"/>
      <c r="CI27" s="348"/>
      <c r="CJ27" s="348"/>
      <c r="CK27" s="358"/>
      <c r="CL27" s="336"/>
      <c r="CM27" s="337"/>
      <c r="CN27" s="336"/>
      <c r="CO27" s="354"/>
      <c r="CP27" s="354"/>
      <c r="CQ27" s="337"/>
      <c r="CR27" s="355"/>
      <c r="CS27" s="356"/>
      <c r="CT27" s="357"/>
      <c r="CU27" s="284"/>
      <c r="CV27" s="285"/>
    </row>
    <row r="28" spans="1:100" ht="42" customHeight="1" thickBot="1" x14ac:dyDescent="0.25">
      <c r="A28" s="415" t="s">
        <v>102</v>
      </c>
      <c r="B28" s="116" t="s">
        <v>103</v>
      </c>
      <c r="C28" s="117"/>
      <c r="D28" s="118"/>
      <c r="E28" s="119">
        <f t="shared" si="14"/>
        <v>0</v>
      </c>
      <c r="F28" s="120"/>
      <c r="G28" s="117"/>
      <c r="H28" s="118"/>
      <c r="I28" s="30">
        <f t="shared" si="2"/>
        <v>0</v>
      </c>
      <c r="J28" s="120"/>
      <c r="K28" s="121"/>
      <c r="L28" s="56"/>
      <c r="M28" s="55">
        <f t="shared" ref="M28:M33" si="16">2*J28</f>
        <v>0</v>
      </c>
      <c r="N28" s="56"/>
      <c r="O28" s="55">
        <f t="shared" ref="O28:O33" si="17">2*J28</f>
        <v>0</v>
      </c>
      <c r="P28" s="56"/>
      <c r="Q28" s="56"/>
      <c r="R28" s="56"/>
      <c r="S28" s="122">
        <f>2*J28</f>
        <v>0</v>
      </c>
      <c r="T28" s="57">
        <f t="shared" ref="T28:T33" si="18">2*J28</f>
        <v>0</v>
      </c>
      <c r="U28" s="56"/>
      <c r="V28" s="55">
        <f>1*J28</f>
        <v>0</v>
      </c>
      <c r="W28" s="56"/>
      <c r="X28" s="55">
        <f>1*J28</f>
        <v>0</v>
      </c>
      <c r="Y28" s="97"/>
      <c r="Z28" s="97"/>
      <c r="AA28" s="56"/>
      <c r="AB28" s="56"/>
      <c r="AC28" s="55">
        <f t="shared" ref="AC28:AC33" si="19">1*J28</f>
        <v>0</v>
      </c>
      <c r="AD28" s="56"/>
      <c r="AE28" s="56"/>
      <c r="AF28" s="55">
        <f t="shared" ref="AF28:AF33" si="20">1*J28</f>
        <v>0</v>
      </c>
      <c r="AG28" s="56"/>
      <c r="AH28" s="56"/>
      <c r="AI28" s="56"/>
      <c r="AJ28" s="56"/>
      <c r="AK28" s="56"/>
      <c r="AL28" s="123">
        <f>5*J28</f>
        <v>0</v>
      </c>
      <c r="AM28" s="56"/>
      <c r="AN28" s="56"/>
      <c r="AO28" s="56"/>
      <c r="AP28" s="56"/>
      <c r="AQ28" s="56"/>
      <c r="AR28" s="124">
        <f t="shared" ref="AR28:AR33" si="21">12*J28</f>
        <v>0</v>
      </c>
      <c r="AS28" s="107">
        <f t="shared" si="3"/>
        <v>0</v>
      </c>
      <c r="AT28" s="125"/>
      <c r="AU28" s="126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9"/>
      <c r="BJ28" s="419"/>
      <c r="BK28" s="419"/>
      <c r="BL28" s="418"/>
      <c r="BM28" s="418"/>
      <c r="BN28" s="418"/>
      <c r="BO28" s="418"/>
      <c r="BP28" s="418"/>
      <c r="BQ28" s="418"/>
      <c r="BR28" s="418"/>
      <c r="BS28" s="127"/>
      <c r="BT28" s="128"/>
      <c r="BU28" s="17">
        <v>16</v>
      </c>
      <c r="BV28" s="307"/>
      <c r="BW28" s="307"/>
      <c r="BX28" s="336"/>
      <c r="BY28" s="337"/>
      <c r="BZ28" s="347"/>
      <c r="CA28" s="358"/>
      <c r="CB28" s="347"/>
      <c r="CC28" s="358"/>
      <c r="CD28" s="347"/>
      <c r="CE28" s="348"/>
      <c r="CF28" s="348"/>
      <c r="CG28" s="358"/>
      <c r="CH28" s="347"/>
      <c r="CI28" s="348"/>
      <c r="CJ28" s="348"/>
      <c r="CK28" s="358"/>
      <c r="CL28" s="336"/>
      <c r="CM28" s="337"/>
      <c r="CN28" s="336"/>
      <c r="CO28" s="354"/>
      <c r="CP28" s="354"/>
      <c r="CQ28" s="337"/>
      <c r="CR28" s="355"/>
      <c r="CS28" s="356"/>
      <c r="CT28" s="357"/>
      <c r="CU28" s="284"/>
      <c r="CV28" s="285"/>
    </row>
    <row r="29" spans="1:100" ht="42" customHeight="1" thickBot="1" x14ac:dyDescent="0.25">
      <c r="A29" s="416"/>
      <c r="B29" s="59" t="s">
        <v>104</v>
      </c>
      <c r="C29" s="129"/>
      <c r="D29" s="61"/>
      <c r="E29" s="62">
        <f t="shared" si="14"/>
        <v>0</v>
      </c>
      <c r="F29" s="63"/>
      <c r="G29" s="129"/>
      <c r="H29" s="61"/>
      <c r="I29" s="62">
        <f t="shared" si="2"/>
        <v>0</v>
      </c>
      <c r="J29" s="130"/>
      <c r="K29" s="131"/>
      <c r="L29" s="66"/>
      <c r="M29" s="65">
        <f t="shared" si="16"/>
        <v>0</v>
      </c>
      <c r="N29" s="66"/>
      <c r="O29" s="65">
        <f t="shared" si="17"/>
        <v>0</v>
      </c>
      <c r="P29" s="66"/>
      <c r="Q29" s="66"/>
      <c r="R29" s="66"/>
      <c r="S29" s="65">
        <f>2*J29</f>
        <v>0</v>
      </c>
      <c r="T29" s="67">
        <f t="shared" si="18"/>
        <v>0</v>
      </c>
      <c r="U29" s="66"/>
      <c r="V29" s="66"/>
      <c r="W29" s="66"/>
      <c r="X29" s="66"/>
      <c r="Y29" s="132">
        <f>1*J29</f>
        <v>0</v>
      </c>
      <c r="Z29" s="65">
        <f>1*J29</f>
        <v>0</v>
      </c>
      <c r="AA29" s="66"/>
      <c r="AB29" s="66"/>
      <c r="AC29" s="65">
        <f t="shared" si="19"/>
        <v>0</v>
      </c>
      <c r="AD29" s="66"/>
      <c r="AE29" s="66"/>
      <c r="AF29" s="65">
        <f t="shared" si="20"/>
        <v>0</v>
      </c>
      <c r="AG29" s="66"/>
      <c r="AH29" s="66"/>
      <c r="AI29" s="66"/>
      <c r="AJ29" s="66"/>
      <c r="AK29" s="66"/>
      <c r="AL29" s="66"/>
      <c r="AM29" s="65">
        <f>7*J29</f>
        <v>0</v>
      </c>
      <c r="AN29" s="66"/>
      <c r="AO29" s="66"/>
      <c r="AP29" s="66"/>
      <c r="AQ29" s="66"/>
      <c r="AR29" s="62">
        <f t="shared" si="21"/>
        <v>0</v>
      </c>
      <c r="AS29" s="69">
        <f t="shared" si="3"/>
        <v>0</v>
      </c>
      <c r="AT29" s="125"/>
      <c r="AU29" s="126"/>
      <c r="AV29" s="311" t="s">
        <v>105</v>
      </c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3"/>
      <c r="BS29" s="127"/>
      <c r="BT29" s="128"/>
      <c r="BU29" s="17">
        <v>17</v>
      </c>
      <c r="BV29" s="307"/>
      <c r="BW29" s="307"/>
      <c r="BX29" s="336"/>
      <c r="BY29" s="337"/>
      <c r="BZ29" s="347"/>
      <c r="CA29" s="358"/>
      <c r="CB29" s="347"/>
      <c r="CC29" s="358"/>
      <c r="CD29" s="347"/>
      <c r="CE29" s="348"/>
      <c r="CF29" s="348"/>
      <c r="CG29" s="358"/>
      <c r="CH29" s="347"/>
      <c r="CI29" s="348"/>
      <c r="CJ29" s="348"/>
      <c r="CK29" s="358"/>
      <c r="CL29" s="336"/>
      <c r="CM29" s="337"/>
      <c r="CN29" s="336"/>
      <c r="CO29" s="354"/>
      <c r="CP29" s="354"/>
      <c r="CQ29" s="337"/>
      <c r="CR29" s="355"/>
      <c r="CS29" s="356"/>
      <c r="CT29" s="357"/>
      <c r="CU29" s="284"/>
      <c r="CV29" s="285"/>
    </row>
    <row r="30" spans="1:100" ht="42" customHeight="1" thickBot="1" x14ac:dyDescent="0.25">
      <c r="A30" s="416"/>
      <c r="B30" s="133" t="s">
        <v>106</v>
      </c>
      <c r="C30" s="134"/>
      <c r="D30" s="135"/>
      <c r="E30" s="136">
        <f t="shared" si="14"/>
        <v>0</v>
      </c>
      <c r="F30" s="130"/>
      <c r="G30" s="134"/>
      <c r="H30" s="135"/>
      <c r="I30" s="62">
        <f t="shared" si="2"/>
        <v>0</v>
      </c>
      <c r="J30" s="130"/>
      <c r="K30" s="131"/>
      <c r="L30" s="66"/>
      <c r="M30" s="65">
        <f t="shared" si="16"/>
        <v>0</v>
      </c>
      <c r="N30" s="66"/>
      <c r="O30" s="65">
        <f t="shared" si="17"/>
        <v>0</v>
      </c>
      <c r="P30" s="66"/>
      <c r="Q30" s="66"/>
      <c r="R30" s="66"/>
      <c r="S30" s="65">
        <f>2*J30</f>
        <v>0</v>
      </c>
      <c r="T30" s="137">
        <f t="shared" si="18"/>
        <v>0</v>
      </c>
      <c r="U30" s="65">
        <f>1*J30</f>
        <v>0</v>
      </c>
      <c r="V30" s="65">
        <f>1*J30</f>
        <v>0</v>
      </c>
      <c r="W30" s="66"/>
      <c r="X30" s="66"/>
      <c r="Y30" s="66"/>
      <c r="Z30" s="66"/>
      <c r="AA30" s="66"/>
      <c r="AB30" s="66"/>
      <c r="AC30" s="65">
        <f t="shared" si="19"/>
        <v>0</v>
      </c>
      <c r="AD30" s="66"/>
      <c r="AE30" s="66"/>
      <c r="AF30" s="65">
        <f t="shared" si="20"/>
        <v>0</v>
      </c>
      <c r="AG30" s="66"/>
      <c r="AH30" s="66"/>
      <c r="AI30" s="66"/>
      <c r="AJ30" s="66"/>
      <c r="AK30" s="66"/>
      <c r="AL30" s="66"/>
      <c r="AM30" s="66"/>
      <c r="AN30" s="137">
        <f>5*J30</f>
        <v>0</v>
      </c>
      <c r="AO30" s="66"/>
      <c r="AP30" s="66"/>
      <c r="AQ30" s="66"/>
      <c r="AR30" s="136">
        <f t="shared" si="21"/>
        <v>0</v>
      </c>
      <c r="AS30" s="69">
        <f t="shared" si="3"/>
        <v>0</v>
      </c>
      <c r="AT30" s="125"/>
      <c r="AU30" s="125"/>
      <c r="AV30" s="311" t="s">
        <v>107</v>
      </c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3"/>
      <c r="BK30" s="138"/>
      <c r="BL30" s="311" t="s">
        <v>108</v>
      </c>
      <c r="BM30" s="312"/>
      <c r="BN30" s="312"/>
      <c r="BO30" s="312"/>
      <c r="BP30" s="312"/>
      <c r="BQ30" s="312"/>
      <c r="BR30" s="313"/>
      <c r="BS30" s="128"/>
      <c r="BT30" s="128"/>
      <c r="BU30" s="17">
        <v>18</v>
      </c>
      <c r="BV30" s="307"/>
      <c r="BW30" s="307"/>
      <c r="BX30" s="336"/>
      <c r="BY30" s="337"/>
      <c r="BZ30" s="347"/>
      <c r="CA30" s="358"/>
      <c r="CB30" s="347"/>
      <c r="CC30" s="358"/>
      <c r="CD30" s="347"/>
      <c r="CE30" s="348"/>
      <c r="CF30" s="348"/>
      <c r="CG30" s="358"/>
      <c r="CH30" s="347"/>
      <c r="CI30" s="348"/>
      <c r="CJ30" s="348"/>
      <c r="CK30" s="358"/>
      <c r="CL30" s="336"/>
      <c r="CM30" s="337"/>
      <c r="CN30" s="336"/>
      <c r="CO30" s="354"/>
      <c r="CP30" s="354"/>
      <c r="CQ30" s="337"/>
      <c r="CR30" s="355"/>
      <c r="CS30" s="356"/>
      <c r="CT30" s="357"/>
      <c r="CU30" s="284"/>
      <c r="CV30" s="285"/>
    </row>
    <row r="31" spans="1:100" ht="42" customHeight="1" thickBot="1" x14ac:dyDescent="0.3">
      <c r="A31" s="416"/>
      <c r="B31" s="133" t="s">
        <v>109</v>
      </c>
      <c r="C31" s="134"/>
      <c r="D31" s="135"/>
      <c r="E31" s="136">
        <f t="shared" si="14"/>
        <v>0</v>
      </c>
      <c r="F31" s="130"/>
      <c r="G31" s="134"/>
      <c r="H31" s="135"/>
      <c r="I31" s="62">
        <f>SUM(G31:H31)</f>
        <v>0</v>
      </c>
      <c r="J31" s="130"/>
      <c r="K31" s="131" t="s">
        <v>110</v>
      </c>
      <c r="L31" s="66"/>
      <c r="M31" s="65">
        <f t="shared" si="16"/>
        <v>0</v>
      </c>
      <c r="N31" s="66"/>
      <c r="O31" s="65">
        <f t="shared" si="17"/>
        <v>0</v>
      </c>
      <c r="P31" s="66"/>
      <c r="Q31" s="66"/>
      <c r="R31" s="66"/>
      <c r="S31" s="65">
        <f>2*J31</f>
        <v>0</v>
      </c>
      <c r="T31" s="137">
        <f t="shared" si="18"/>
        <v>0</v>
      </c>
      <c r="U31" s="66"/>
      <c r="V31" s="66"/>
      <c r="W31" s="66"/>
      <c r="X31" s="66"/>
      <c r="Y31" s="132">
        <f>1*J31</f>
        <v>0</v>
      </c>
      <c r="Z31" s="65">
        <f>1*J31</f>
        <v>0</v>
      </c>
      <c r="AA31" s="66"/>
      <c r="AB31" s="66"/>
      <c r="AC31" s="65">
        <f t="shared" si="19"/>
        <v>0</v>
      </c>
      <c r="AD31" s="66"/>
      <c r="AE31" s="66"/>
      <c r="AF31" s="65">
        <f t="shared" si="20"/>
        <v>0</v>
      </c>
      <c r="AG31" s="66"/>
      <c r="AH31" s="66"/>
      <c r="AI31" s="66"/>
      <c r="AJ31" s="66"/>
      <c r="AK31" s="66"/>
      <c r="AL31" s="66"/>
      <c r="AM31" s="66"/>
      <c r="AN31" s="66"/>
      <c r="AO31" s="132">
        <f>7*J31</f>
        <v>0</v>
      </c>
      <c r="AP31" s="66"/>
      <c r="AQ31" s="66"/>
      <c r="AR31" s="136">
        <f t="shared" si="21"/>
        <v>0</v>
      </c>
      <c r="AS31" s="69">
        <f t="shared" si="3"/>
        <v>0</v>
      </c>
      <c r="AT31" s="125"/>
      <c r="AU31" s="125"/>
      <c r="AV31" s="420" t="s">
        <v>111</v>
      </c>
      <c r="AW31" s="421"/>
      <c r="AX31" s="421"/>
      <c r="AY31" s="421"/>
      <c r="AZ31" s="421"/>
      <c r="BA31" s="421"/>
      <c r="BB31" s="421"/>
      <c r="BC31" s="421"/>
      <c r="BD31" s="422"/>
      <c r="BE31" s="402" t="s">
        <v>112</v>
      </c>
      <c r="BF31" s="403"/>
      <c r="BG31" s="403"/>
      <c r="BH31" s="403"/>
      <c r="BI31" s="403"/>
      <c r="BJ31" s="404"/>
      <c r="BK31" s="138"/>
      <c r="BL31" s="426" t="s">
        <v>113</v>
      </c>
      <c r="BM31" s="427"/>
      <c r="BN31" s="311" t="s">
        <v>114</v>
      </c>
      <c r="BO31" s="312"/>
      <c r="BP31" s="312"/>
      <c r="BQ31" s="312"/>
      <c r="BR31" s="313"/>
      <c r="BS31" s="139"/>
      <c r="BT31" s="128"/>
      <c r="BU31" s="17">
        <v>19</v>
      </c>
      <c r="BV31" s="307"/>
      <c r="BW31" s="307"/>
      <c r="BX31" s="336"/>
      <c r="BY31" s="337"/>
      <c r="BZ31" s="347"/>
      <c r="CA31" s="358"/>
      <c r="CB31" s="347"/>
      <c r="CC31" s="358"/>
      <c r="CD31" s="347"/>
      <c r="CE31" s="348"/>
      <c r="CF31" s="348"/>
      <c r="CG31" s="358"/>
      <c r="CH31" s="347"/>
      <c r="CI31" s="348"/>
      <c r="CJ31" s="348"/>
      <c r="CK31" s="358"/>
      <c r="CL31" s="336"/>
      <c r="CM31" s="337"/>
      <c r="CN31" s="336"/>
      <c r="CO31" s="354"/>
      <c r="CP31" s="354"/>
      <c r="CQ31" s="337"/>
      <c r="CR31" s="355"/>
      <c r="CS31" s="356"/>
      <c r="CT31" s="357"/>
      <c r="CU31" s="284"/>
      <c r="CV31" s="285"/>
    </row>
    <row r="32" spans="1:100" ht="42" customHeight="1" thickBot="1" x14ac:dyDescent="0.25">
      <c r="A32" s="416"/>
      <c r="B32" s="133" t="s">
        <v>115</v>
      </c>
      <c r="C32" s="129"/>
      <c r="D32" s="61"/>
      <c r="E32" s="62">
        <f t="shared" si="14"/>
        <v>0</v>
      </c>
      <c r="F32" s="63"/>
      <c r="G32" s="129"/>
      <c r="H32" s="61"/>
      <c r="I32" s="62">
        <f>SUM(G32:H32)</f>
        <v>0</v>
      </c>
      <c r="J32" s="130"/>
      <c r="K32" s="54"/>
      <c r="L32" s="56"/>
      <c r="M32" s="55">
        <f t="shared" si="16"/>
        <v>0</v>
      </c>
      <c r="N32" s="56"/>
      <c r="O32" s="55">
        <f t="shared" si="17"/>
        <v>0</v>
      </c>
      <c r="P32" s="56"/>
      <c r="Q32" s="56"/>
      <c r="R32" s="56"/>
      <c r="S32" s="55">
        <f t="shared" si="15"/>
        <v>0</v>
      </c>
      <c r="T32" s="57">
        <f t="shared" si="18"/>
        <v>0</v>
      </c>
      <c r="U32" s="56"/>
      <c r="V32" s="56"/>
      <c r="W32" s="56"/>
      <c r="X32" s="56"/>
      <c r="Y32" s="123">
        <f>1*J32</f>
        <v>0</v>
      </c>
      <c r="Z32" s="55">
        <f>1*J32</f>
        <v>0</v>
      </c>
      <c r="AA32" s="56"/>
      <c r="AB32" s="56"/>
      <c r="AC32" s="55">
        <f t="shared" si="19"/>
        <v>0</v>
      </c>
      <c r="AD32" s="56"/>
      <c r="AE32" s="56"/>
      <c r="AF32" s="55">
        <f t="shared" si="20"/>
        <v>0</v>
      </c>
      <c r="AG32" s="66"/>
      <c r="AH32" s="66"/>
      <c r="AI32" s="66"/>
      <c r="AJ32" s="66"/>
      <c r="AK32" s="66"/>
      <c r="AL32" s="66"/>
      <c r="AM32" s="66"/>
      <c r="AN32" s="66"/>
      <c r="AO32" s="66"/>
      <c r="AP32" s="132">
        <f>7*J32</f>
        <v>0</v>
      </c>
      <c r="AQ32" s="66"/>
      <c r="AR32" s="62">
        <f t="shared" si="21"/>
        <v>0</v>
      </c>
      <c r="AS32" s="69">
        <f t="shared" si="3"/>
        <v>0</v>
      </c>
      <c r="AT32" s="125"/>
      <c r="AU32" s="125"/>
      <c r="AV32" s="423"/>
      <c r="AW32" s="424"/>
      <c r="AX32" s="424"/>
      <c r="AY32" s="424"/>
      <c r="AZ32" s="424"/>
      <c r="BA32" s="424"/>
      <c r="BB32" s="424"/>
      <c r="BC32" s="424"/>
      <c r="BD32" s="425"/>
      <c r="BE32" s="402" t="s">
        <v>116</v>
      </c>
      <c r="BF32" s="403"/>
      <c r="BG32" s="404"/>
      <c r="BH32" s="402" t="s">
        <v>117</v>
      </c>
      <c r="BI32" s="403"/>
      <c r="BJ32" s="404"/>
      <c r="BK32" s="138"/>
      <c r="BL32" s="428"/>
      <c r="BM32" s="429"/>
      <c r="BN32" s="311" t="s">
        <v>118</v>
      </c>
      <c r="BO32" s="313"/>
      <c r="BP32" s="311" t="s">
        <v>117</v>
      </c>
      <c r="BQ32" s="312"/>
      <c r="BR32" s="313"/>
      <c r="BS32" s="140"/>
      <c r="BT32" s="128"/>
      <c r="BU32" s="17">
        <v>20</v>
      </c>
      <c r="BV32" s="307"/>
      <c r="BW32" s="307"/>
      <c r="BX32" s="336"/>
      <c r="BY32" s="337"/>
      <c r="BZ32" s="347"/>
      <c r="CA32" s="358"/>
      <c r="CB32" s="347"/>
      <c r="CC32" s="358"/>
      <c r="CD32" s="347"/>
      <c r="CE32" s="348"/>
      <c r="CF32" s="348"/>
      <c r="CG32" s="358"/>
      <c r="CH32" s="347"/>
      <c r="CI32" s="348"/>
      <c r="CJ32" s="348"/>
      <c r="CK32" s="358"/>
      <c r="CL32" s="336"/>
      <c r="CM32" s="337"/>
      <c r="CN32" s="336"/>
      <c r="CO32" s="354"/>
      <c r="CP32" s="354"/>
      <c r="CQ32" s="337"/>
      <c r="CR32" s="355"/>
      <c r="CS32" s="356"/>
      <c r="CT32" s="357"/>
      <c r="CU32" s="284"/>
      <c r="CV32" s="285"/>
    </row>
    <row r="33" spans="1:100" ht="42" customHeight="1" thickBot="1" x14ac:dyDescent="0.25">
      <c r="A33" s="417"/>
      <c r="B33" s="141" t="s">
        <v>119</v>
      </c>
      <c r="C33" s="142"/>
      <c r="D33" s="143"/>
      <c r="E33" s="144">
        <f t="shared" si="14"/>
        <v>0</v>
      </c>
      <c r="F33" s="145"/>
      <c r="G33" s="142"/>
      <c r="H33" s="143"/>
      <c r="I33" s="81">
        <f>SUM(G33:H33)</f>
        <v>0</v>
      </c>
      <c r="J33" s="145"/>
      <c r="K33" s="146"/>
      <c r="L33" s="112"/>
      <c r="M33" s="88">
        <f t="shared" si="16"/>
        <v>0</v>
      </c>
      <c r="N33" s="112"/>
      <c r="O33" s="88">
        <f t="shared" si="17"/>
        <v>0</v>
      </c>
      <c r="P33" s="112"/>
      <c r="Q33" s="112"/>
      <c r="R33" s="112"/>
      <c r="S33" s="88">
        <f t="shared" si="15"/>
        <v>0</v>
      </c>
      <c r="T33" s="147">
        <f t="shared" si="18"/>
        <v>0</v>
      </c>
      <c r="U33" s="112"/>
      <c r="V33" s="112"/>
      <c r="W33" s="112"/>
      <c r="X33" s="112"/>
      <c r="Y33" s="148">
        <f>1*J33</f>
        <v>0</v>
      </c>
      <c r="Z33" s="88">
        <f>1*J33</f>
        <v>0</v>
      </c>
      <c r="AA33" s="112"/>
      <c r="AB33" s="112"/>
      <c r="AC33" s="88">
        <f t="shared" si="19"/>
        <v>0</v>
      </c>
      <c r="AD33" s="112"/>
      <c r="AE33" s="112"/>
      <c r="AF33" s="88">
        <f t="shared" si="20"/>
        <v>0</v>
      </c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48">
        <f>7*J33</f>
        <v>0</v>
      </c>
      <c r="AR33" s="144">
        <f t="shared" si="21"/>
        <v>0</v>
      </c>
      <c r="AS33" s="149">
        <f t="shared" si="3"/>
        <v>0</v>
      </c>
      <c r="AT33" s="125"/>
      <c r="AU33" s="125"/>
      <c r="AV33" s="430" t="s">
        <v>120</v>
      </c>
      <c r="AW33" s="431"/>
      <c r="AX33" s="431"/>
      <c r="AY33" s="431"/>
      <c r="AZ33" s="431"/>
      <c r="BA33" s="431"/>
      <c r="BB33" s="431"/>
      <c r="BC33" s="431"/>
      <c r="BD33" s="432"/>
      <c r="BE33" s="347"/>
      <c r="BF33" s="348"/>
      <c r="BG33" s="358"/>
      <c r="BH33" s="347"/>
      <c r="BI33" s="348"/>
      <c r="BJ33" s="358"/>
      <c r="BK33" s="138"/>
      <c r="BL33" s="311" t="s">
        <v>121</v>
      </c>
      <c r="BM33" s="313"/>
      <c r="BN33" s="409"/>
      <c r="BO33" s="411"/>
      <c r="BP33" s="409"/>
      <c r="BQ33" s="410"/>
      <c r="BR33" s="411"/>
      <c r="BS33" s="127"/>
      <c r="BT33" s="128"/>
      <c r="BU33" s="17">
        <v>21</v>
      </c>
      <c r="BV33" s="307"/>
      <c r="BW33" s="307"/>
      <c r="BX33" s="336"/>
      <c r="BY33" s="337"/>
      <c r="BZ33" s="347"/>
      <c r="CA33" s="358"/>
      <c r="CB33" s="347"/>
      <c r="CC33" s="358"/>
      <c r="CD33" s="347"/>
      <c r="CE33" s="348"/>
      <c r="CF33" s="348"/>
      <c r="CG33" s="358"/>
      <c r="CH33" s="347"/>
      <c r="CI33" s="348"/>
      <c r="CJ33" s="348"/>
      <c r="CK33" s="358"/>
      <c r="CL33" s="336"/>
      <c r="CM33" s="337"/>
      <c r="CN33" s="336"/>
      <c r="CO33" s="354"/>
      <c r="CP33" s="354"/>
      <c r="CQ33" s="337"/>
      <c r="CR33" s="355"/>
      <c r="CS33" s="356"/>
      <c r="CT33" s="357"/>
      <c r="CU33" s="284"/>
      <c r="CV33" s="285"/>
    </row>
    <row r="34" spans="1:100" ht="42" customHeight="1" thickBot="1" x14ac:dyDescent="0.25">
      <c r="A34" s="437"/>
      <c r="B34" s="150"/>
      <c r="C34" s="121"/>
      <c r="D34" s="56"/>
      <c r="E34" s="58"/>
      <c r="F34" s="151"/>
      <c r="G34" s="121"/>
      <c r="H34" s="56"/>
      <c r="I34" s="152"/>
      <c r="J34" s="152"/>
      <c r="K34" s="121"/>
      <c r="L34" s="56"/>
      <c r="M34" s="56"/>
      <c r="N34" s="56"/>
      <c r="O34" s="56"/>
      <c r="P34" s="56"/>
      <c r="Q34" s="56"/>
      <c r="R34" s="56"/>
      <c r="S34" s="97"/>
      <c r="T34" s="56"/>
      <c r="U34" s="56"/>
      <c r="V34" s="56"/>
      <c r="W34" s="56"/>
      <c r="X34" s="56"/>
      <c r="Y34" s="97"/>
      <c r="Z34" s="97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8"/>
      <c r="AS34" s="151"/>
      <c r="AT34" s="125"/>
      <c r="AU34" s="125"/>
      <c r="AV34" s="430" t="s">
        <v>122</v>
      </c>
      <c r="AW34" s="431"/>
      <c r="AX34" s="431"/>
      <c r="AY34" s="431"/>
      <c r="AZ34" s="431"/>
      <c r="BA34" s="431"/>
      <c r="BB34" s="431"/>
      <c r="BC34" s="431"/>
      <c r="BD34" s="432"/>
      <c r="BE34" s="347"/>
      <c r="BF34" s="348"/>
      <c r="BG34" s="358"/>
      <c r="BH34" s="347"/>
      <c r="BI34" s="348"/>
      <c r="BJ34" s="358"/>
      <c r="BK34" s="138"/>
      <c r="BL34" s="311" t="s">
        <v>123</v>
      </c>
      <c r="BM34" s="313"/>
      <c r="BN34" s="409"/>
      <c r="BO34" s="411"/>
      <c r="BP34" s="409"/>
      <c r="BQ34" s="410"/>
      <c r="BR34" s="411"/>
      <c r="BS34" s="127"/>
      <c r="BT34" s="128"/>
      <c r="BU34" s="17">
        <v>22</v>
      </c>
      <c r="BV34" s="307"/>
      <c r="BW34" s="307"/>
      <c r="BX34" s="336"/>
      <c r="BY34" s="337"/>
      <c r="BZ34" s="347"/>
      <c r="CA34" s="358"/>
      <c r="CB34" s="347"/>
      <c r="CC34" s="358"/>
      <c r="CD34" s="347"/>
      <c r="CE34" s="348"/>
      <c r="CF34" s="348"/>
      <c r="CG34" s="358"/>
      <c r="CH34" s="347"/>
      <c r="CI34" s="348"/>
      <c r="CJ34" s="348"/>
      <c r="CK34" s="358"/>
      <c r="CL34" s="336"/>
      <c r="CM34" s="337"/>
      <c r="CN34" s="336"/>
      <c r="CO34" s="354"/>
      <c r="CP34" s="354"/>
      <c r="CQ34" s="337"/>
      <c r="CR34" s="355"/>
      <c r="CS34" s="356"/>
      <c r="CT34" s="357"/>
      <c r="CU34" s="284"/>
      <c r="CV34" s="285"/>
    </row>
    <row r="35" spans="1:100" ht="42" customHeight="1" thickBot="1" x14ac:dyDescent="0.25">
      <c r="A35" s="437"/>
      <c r="B35" s="153"/>
      <c r="C35" s="131"/>
      <c r="D35" s="66"/>
      <c r="E35" s="68"/>
      <c r="F35" s="154"/>
      <c r="G35" s="131"/>
      <c r="H35" s="66"/>
      <c r="I35" s="155"/>
      <c r="J35" s="155"/>
      <c r="K35" s="131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8"/>
      <c r="AS35" s="154"/>
      <c r="AT35" s="125"/>
      <c r="AU35" s="125"/>
      <c r="AV35" s="430" t="s">
        <v>124</v>
      </c>
      <c r="AW35" s="431"/>
      <c r="AX35" s="431"/>
      <c r="AY35" s="431"/>
      <c r="AZ35" s="431"/>
      <c r="BA35" s="431"/>
      <c r="BB35" s="431"/>
      <c r="BC35" s="431"/>
      <c r="BD35" s="432"/>
      <c r="BE35" s="347"/>
      <c r="BF35" s="348"/>
      <c r="BG35" s="358"/>
      <c r="BH35" s="347"/>
      <c r="BI35" s="348"/>
      <c r="BJ35" s="358"/>
      <c r="BK35" s="138"/>
      <c r="BL35" s="311" t="s">
        <v>125</v>
      </c>
      <c r="BM35" s="313"/>
      <c r="BN35" s="409"/>
      <c r="BO35" s="411"/>
      <c r="BP35" s="409"/>
      <c r="BQ35" s="410"/>
      <c r="BR35" s="411"/>
      <c r="BS35" s="127"/>
      <c r="BT35" s="128"/>
      <c r="BU35" s="17">
        <v>23</v>
      </c>
      <c r="BV35" s="307"/>
      <c r="BW35" s="307"/>
      <c r="BX35" s="336"/>
      <c r="BY35" s="337"/>
      <c r="BZ35" s="347"/>
      <c r="CA35" s="358"/>
      <c r="CB35" s="347"/>
      <c r="CC35" s="358"/>
      <c r="CD35" s="347"/>
      <c r="CE35" s="348"/>
      <c r="CF35" s="348"/>
      <c r="CG35" s="358"/>
      <c r="CH35" s="347"/>
      <c r="CI35" s="348"/>
      <c r="CJ35" s="348"/>
      <c r="CK35" s="358"/>
      <c r="CL35" s="336"/>
      <c r="CM35" s="337"/>
      <c r="CN35" s="336"/>
      <c r="CO35" s="354"/>
      <c r="CP35" s="354"/>
      <c r="CQ35" s="337"/>
      <c r="CR35" s="355"/>
      <c r="CS35" s="356"/>
      <c r="CT35" s="357"/>
      <c r="CU35" s="284"/>
      <c r="CV35" s="285"/>
    </row>
    <row r="36" spans="1:100" ht="42" customHeight="1" thickBot="1" x14ac:dyDescent="0.25">
      <c r="A36" s="437"/>
      <c r="B36" s="153"/>
      <c r="C36" s="131"/>
      <c r="D36" s="66"/>
      <c r="E36" s="68"/>
      <c r="F36" s="154"/>
      <c r="G36" s="131"/>
      <c r="H36" s="66"/>
      <c r="I36" s="155"/>
      <c r="J36" s="155"/>
      <c r="K36" s="131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8"/>
      <c r="AS36" s="154"/>
      <c r="AT36" s="125"/>
      <c r="AU36" s="125"/>
      <c r="AV36" s="430" t="s">
        <v>126</v>
      </c>
      <c r="AW36" s="431"/>
      <c r="AX36" s="431"/>
      <c r="AY36" s="431"/>
      <c r="AZ36" s="431"/>
      <c r="BA36" s="431"/>
      <c r="BB36" s="431"/>
      <c r="BC36" s="431"/>
      <c r="BD36" s="432"/>
      <c r="BE36" s="347"/>
      <c r="BF36" s="348"/>
      <c r="BG36" s="358"/>
      <c r="BH36" s="347"/>
      <c r="BI36" s="348"/>
      <c r="BJ36" s="358"/>
      <c r="BK36" s="138"/>
      <c r="BL36" s="311" t="s">
        <v>127</v>
      </c>
      <c r="BM36" s="313"/>
      <c r="BN36" s="409"/>
      <c r="BO36" s="411"/>
      <c r="BP36" s="409"/>
      <c r="BQ36" s="410"/>
      <c r="BR36" s="411"/>
      <c r="BS36" s="127"/>
      <c r="BT36" s="128"/>
      <c r="BU36" s="17">
        <v>24</v>
      </c>
      <c r="BV36" s="307"/>
      <c r="BW36" s="307"/>
      <c r="BX36" s="336"/>
      <c r="BY36" s="337"/>
      <c r="BZ36" s="347"/>
      <c r="CA36" s="358"/>
      <c r="CB36" s="347"/>
      <c r="CC36" s="358"/>
      <c r="CD36" s="347"/>
      <c r="CE36" s="348"/>
      <c r="CF36" s="348"/>
      <c r="CG36" s="358"/>
      <c r="CH36" s="347"/>
      <c r="CI36" s="348"/>
      <c r="CJ36" s="348"/>
      <c r="CK36" s="358"/>
      <c r="CL36" s="336"/>
      <c r="CM36" s="337"/>
      <c r="CN36" s="336"/>
      <c r="CO36" s="354"/>
      <c r="CP36" s="354"/>
      <c r="CQ36" s="337"/>
      <c r="CR36" s="355"/>
      <c r="CS36" s="356"/>
      <c r="CT36" s="357"/>
      <c r="CU36" s="286"/>
      <c r="CV36" s="287"/>
    </row>
    <row r="37" spans="1:100" ht="42" customHeight="1" thickBot="1" x14ac:dyDescent="0.25">
      <c r="A37" s="438"/>
      <c r="B37" s="156"/>
      <c r="C37" s="146"/>
      <c r="D37" s="112"/>
      <c r="E37" s="157"/>
      <c r="F37" s="158"/>
      <c r="G37" s="146"/>
      <c r="H37" s="112"/>
      <c r="I37" s="157"/>
      <c r="J37" s="158"/>
      <c r="K37" s="146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57"/>
      <c r="AS37" s="158"/>
      <c r="AT37" s="125"/>
      <c r="AU37" s="125"/>
      <c r="AV37" s="430" t="s">
        <v>128</v>
      </c>
      <c r="AW37" s="431"/>
      <c r="AX37" s="431"/>
      <c r="AY37" s="431"/>
      <c r="AZ37" s="431"/>
      <c r="BA37" s="431"/>
      <c r="BB37" s="431"/>
      <c r="BC37" s="431"/>
      <c r="BD37" s="432"/>
      <c r="BE37" s="347"/>
      <c r="BF37" s="348"/>
      <c r="BG37" s="358"/>
      <c r="BH37" s="347"/>
      <c r="BI37" s="348"/>
      <c r="BJ37" s="358"/>
      <c r="BK37" s="138"/>
      <c r="BL37" s="311" t="s">
        <v>129</v>
      </c>
      <c r="BM37" s="313"/>
      <c r="BN37" s="409"/>
      <c r="BO37" s="411"/>
      <c r="BP37" s="409"/>
      <c r="BQ37" s="410"/>
      <c r="BR37" s="411"/>
      <c r="BS37" s="159"/>
      <c r="BT37" s="128"/>
      <c r="BU37" s="17">
        <v>25</v>
      </c>
      <c r="BV37" s="307"/>
      <c r="BW37" s="307"/>
      <c r="BX37" s="336"/>
      <c r="BY37" s="337"/>
      <c r="BZ37" s="347"/>
      <c r="CA37" s="358"/>
      <c r="CB37" s="347"/>
      <c r="CC37" s="358"/>
      <c r="CD37" s="347"/>
      <c r="CE37" s="348"/>
      <c r="CF37" s="348"/>
      <c r="CG37" s="358"/>
      <c r="CH37" s="347"/>
      <c r="CI37" s="348"/>
      <c r="CJ37" s="348"/>
      <c r="CK37" s="358"/>
      <c r="CL37" s="336"/>
      <c r="CM37" s="337"/>
      <c r="CN37" s="336"/>
      <c r="CO37" s="354"/>
      <c r="CP37" s="354"/>
      <c r="CQ37" s="337"/>
      <c r="CR37" s="355"/>
      <c r="CS37" s="356"/>
      <c r="CT37" s="357"/>
      <c r="CU37" s="433"/>
      <c r="CV37" s="434"/>
    </row>
    <row r="38" spans="1:100" ht="42" customHeight="1" thickBot="1" x14ac:dyDescent="0.25">
      <c r="A38" s="412" t="s">
        <v>130</v>
      </c>
      <c r="B38" s="160" t="s">
        <v>131</v>
      </c>
      <c r="C38" s="161"/>
      <c r="D38" s="100"/>
      <c r="E38" s="162">
        <f t="shared" si="14"/>
        <v>0</v>
      </c>
      <c r="F38" s="163"/>
      <c r="G38" s="161"/>
      <c r="H38" s="100"/>
      <c r="I38" s="164">
        <f t="shared" si="2"/>
        <v>0</v>
      </c>
      <c r="J38" s="165"/>
      <c r="K38" s="121"/>
      <c r="L38" s="56"/>
      <c r="M38" s="166">
        <f>2*J38</f>
        <v>0</v>
      </c>
      <c r="N38" s="56"/>
      <c r="O38" s="105">
        <f>4*J38</f>
        <v>0</v>
      </c>
      <c r="P38" s="56"/>
      <c r="Q38" s="56"/>
      <c r="R38" s="56"/>
      <c r="S38" s="105">
        <f t="shared" si="15"/>
        <v>0</v>
      </c>
      <c r="T38" s="105">
        <f>4*J38</f>
        <v>0</v>
      </c>
      <c r="U38" s="56"/>
      <c r="V38" s="105">
        <f>5*J38</f>
        <v>0</v>
      </c>
      <c r="W38" s="56"/>
      <c r="X38" s="73"/>
      <c r="Y38" s="73"/>
      <c r="Z38" s="73"/>
      <c r="AA38" s="73"/>
      <c r="AB38" s="56"/>
      <c r="AC38" s="105">
        <f>2*J38</f>
        <v>0</v>
      </c>
      <c r="AD38" s="56"/>
      <c r="AE38" s="56"/>
      <c r="AF38" s="105">
        <f>2*J38</f>
        <v>0</v>
      </c>
      <c r="AG38" s="56"/>
      <c r="AH38" s="105">
        <f>1*J38</f>
        <v>0</v>
      </c>
      <c r="AI38" s="56"/>
      <c r="AJ38" s="56"/>
      <c r="AK38" s="56"/>
      <c r="AL38" s="56"/>
      <c r="AM38" s="56"/>
      <c r="AN38" s="56"/>
      <c r="AO38" s="56"/>
      <c r="AP38" s="56"/>
      <c r="AQ38" s="56"/>
      <c r="AR38" s="58"/>
      <c r="AS38" s="107">
        <f>SUM(K38:AQ38)</f>
        <v>0</v>
      </c>
      <c r="AT38" s="125"/>
      <c r="AU38" s="125"/>
      <c r="AV38" s="430" t="s">
        <v>132</v>
      </c>
      <c r="AW38" s="431"/>
      <c r="AX38" s="431"/>
      <c r="AY38" s="431"/>
      <c r="AZ38" s="431"/>
      <c r="BA38" s="431"/>
      <c r="BB38" s="431"/>
      <c r="BC38" s="431"/>
      <c r="BD38" s="432"/>
      <c r="BE38" s="347"/>
      <c r="BF38" s="348"/>
      <c r="BG38" s="358"/>
      <c r="BH38" s="347"/>
      <c r="BI38" s="348"/>
      <c r="BJ38" s="358"/>
      <c r="BK38" s="138"/>
      <c r="BL38" s="311" t="s">
        <v>133</v>
      </c>
      <c r="BM38" s="313"/>
      <c r="BN38" s="409"/>
      <c r="BO38" s="411"/>
      <c r="BP38" s="409"/>
      <c r="BQ38" s="410"/>
      <c r="BR38" s="411"/>
      <c r="BS38" s="159"/>
      <c r="BT38" s="128"/>
      <c r="BU38" s="436" t="s">
        <v>134</v>
      </c>
      <c r="BV38" s="436"/>
      <c r="BW38" s="436"/>
      <c r="BX38" s="436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6"/>
      <c r="CL38" s="436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</row>
    <row r="39" spans="1:100" ht="42" customHeight="1" thickBot="1" x14ac:dyDescent="0.25">
      <c r="A39" s="435"/>
      <c r="B39" s="108" t="s">
        <v>135</v>
      </c>
      <c r="C39" s="37"/>
      <c r="D39" s="38"/>
      <c r="E39" s="39">
        <f t="shared" si="14"/>
        <v>0</v>
      </c>
      <c r="F39" s="40"/>
      <c r="G39" s="37"/>
      <c r="H39" s="38"/>
      <c r="I39" s="109">
        <f t="shared" si="2"/>
        <v>0</v>
      </c>
      <c r="J39" s="167"/>
      <c r="K39" s="168"/>
      <c r="L39" s="42"/>
      <c r="M39" s="169">
        <f>2*J39</f>
        <v>0</v>
      </c>
      <c r="N39" s="170"/>
      <c r="O39" s="169">
        <f>8*J39</f>
        <v>0</v>
      </c>
      <c r="P39" s="42"/>
      <c r="Q39" s="170"/>
      <c r="R39" s="170"/>
      <c r="S39" s="169">
        <f t="shared" si="15"/>
        <v>0</v>
      </c>
      <c r="T39" s="169">
        <f>4*J39</f>
        <v>0</v>
      </c>
      <c r="U39" s="170"/>
      <c r="V39" s="55">
        <f>3*J39</f>
        <v>0</v>
      </c>
      <c r="W39" s="42"/>
      <c r="X39" s="42"/>
      <c r="Y39" s="42"/>
      <c r="Z39" s="42"/>
      <c r="AA39" s="42"/>
      <c r="AB39" s="42"/>
      <c r="AC39" s="169">
        <f>2*J39</f>
        <v>0</v>
      </c>
      <c r="AD39" s="42"/>
      <c r="AE39" s="42"/>
      <c r="AF39" s="170"/>
      <c r="AG39" s="170"/>
      <c r="AH39" s="88">
        <f>1*J39</f>
        <v>0</v>
      </c>
      <c r="AI39" s="42"/>
      <c r="AJ39" s="42"/>
      <c r="AK39" s="42"/>
      <c r="AL39" s="42"/>
      <c r="AM39" s="42"/>
      <c r="AN39" s="42"/>
      <c r="AO39" s="42"/>
      <c r="AP39" s="42"/>
      <c r="AQ39" s="42"/>
      <c r="AR39" s="43"/>
      <c r="AS39" s="171">
        <f>SUM(K39:AQ39)</f>
        <v>0</v>
      </c>
      <c r="AT39" s="125"/>
      <c r="AU39" s="125"/>
      <c r="AV39" s="457"/>
      <c r="AW39" s="458"/>
      <c r="AX39" s="458"/>
      <c r="AY39" s="458"/>
      <c r="AZ39" s="458"/>
      <c r="BA39" s="458"/>
      <c r="BB39" s="458"/>
      <c r="BC39" s="458"/>
      <c r="BD39" s="459"/>
      <c r="BE39" s="347"/>
      <c r="BF39" s="348"/>
      <c r="BG39" s="358"/>
      <c r="BH39" s="347"/>
      <c r="BI39" s="348"/>
      <c r="BJ39" s="358"/>
      <c r="BK39" s="138"/>
      <c r="BL39" s="311" t="s">
        <v>136</v>
      </c>
      <c r="BM39" s="313"/>
      <c r="BN39" s="409"/>
      <c r="BO39" s="411"/>
      <c r="BP39" s="409"/>
      <c r="BQ39" s="410"/>
      <c r="BR39" s="411"/>
      <c r="BS39" s="159"/>
      <c r="BT39" s="128"/>
      <c r="BU39" s="475" t="s">
        <v>137</v>
      </c>
      <c r="BV39" s="476"/>
      <c r="BW39" s="477"/>
      <c r="BX39" s="475" t="s">
        <v>138</v>
      </c>
      <c r="BY39" s="477"/>
      <c r="BZ39" s="481" t="s">
        <v>139</v>
      </c>
      <c r="CA39" s="482"/>
      <c r="CB39" s="463" t="s">
        <v>140</v>
      </c>
      <c r="CC39" s="464"/>
      <c r="CD39" s="463" t="s">
        <v>141</v>
      </c>
      <c r="CE39" s="507"/>
      <c r="CF39" s="507"/>
      <c r="CG39" s="507"/>
      <c r="CH39" s="464"/>
      <c r="CI39" s="463" t="s">
        <v>114</v>
      </c>
      <c r="CJ39" s="507"/>
      <c r="CK39" s="464"/>
      <c r="CL39" s="463" t="s">
        <v>142</v>
      </c>
      <c r="CM39" s="464"/>
      <c r="CN39" s="469" t="s">
        <v>143</v>
      </c>
      <c r="CO39" s="470"/>
      <c r="CP39" s="470"/>
      <c r="CQ39" s="470"/>
      <c r="CR39" s="470"/>
      <c r="CS39" s="470"/>
      <c r="CT39" s="470"/>
      <c r="CU39" s="470"/>
      <c r="CV39" s="471"/>
    </row>
    <row r="40" spans="1:100" ht="42" customHeight="1" thickBot="1" x14ac:dyDescent="0.25">
      <c r="A40" s="504" t="s">
        <v>144</v>
      </c>
      <c r="B40" s="172" t="s">
        <v>145</v>
      </c>
      <c r="C40" s="173"/>
      <c r="D40" s="118"/>
      <c r="E40" s="119">
        <f t="shared" si="14"/>
        <v>0</v>
      </c>
      <c r="F40" s="120"/>
      <c r="G40" s="117"/>
      <c r="H40" s="118"/>
      <c r="I40" s="30">
        <f t="shared" si="2"/>
        <v>0</v>
      </c>
      <c r="J40" s="120"/>
      <c r="K40" s="174"/>
      <c r="L40" s="33"/>
      <c r="M40" s="166">
        <f t="shared" ref="M40:M45" si="22">2*J40</f>
        <v>0</v>
      </c>
      <c r="N40" s="33"/>
      <c r="O40" s="105">
        <f t="shared" ref="O40:O45" si="23">2*J40</f>
        <v>0</v>
      </c>
      <c r="P40" s="33"/>
      <c r="Q40" s="33"/>
      <c r="R40" s="33"/>
      <c r="S40" s="105">
        <f t="shared" si="15"/>
        <v>0</v>
      </c>
      <c r="T40" s="175">
        <f t="shared" ref="T40:T45" si="24">2*J40</f>
        <v>0</v>
      </c>
      <c r="U40" s="33"/>
      <c r="V40" s="105">
        <f>2*J40</f>
        <v>0</v>
      </c>
      <c r="W40" s="33"/>
      <c r="X40" s="166">
        <f>2*J40</f>
        <v>0</v>
      </c>
      <c r="Y40" s="33"/>
      <c r="Z40" s="33"/>
      <c r="AA40" s="33"/>
      <c r="AB40" s="33"/>
      <c r="AC40" s="33"/>
      <c r="AD40" s="33"/>
      <c r="AE40" s="33"/>
      <c r="AF40" s="33"/>
      <c r="AG40" s="33"/>
      <c r="AH40" s="122">
        <f t="shared" ref="AH40:AH45" si="25">1*J40</f>
        <v>0</v>
      </c>
      <c r="AI40" s="33"/>
      <c r="AJ40" s="33"/>
      <c r="AK40" s="33"/>
      <c r="AL40" s="166">
        <f>9*J40</f>
        <v>0</v>
      </c>
      <c r="AM40" s="33"/>
      <c r="AN40" s="33"/>
      <c r="AO40" s="33"/>
      <c r="AP40" s="33"/>
      <c r="AQ40" s="33"/>
      <c r="AR40" s="119">
        <f t="shared" ref="AR40:AR45" si="26">12*J40</f>
        <v>0</v>
      </c>
      <c r="AS40" s="107">
        <f t="shared" ref="AS40:AS45" si="27">SUM(K40:AR40)</f>
        <v>0</v>
      </c>
      <c r="AT40" s="125"/>
      <c r="AU40" s="125"/>
      <c r="AV40" s="457"/>
      <c r="AW40" s="458"/>
      <c r="AX40" s="458"/>
      <c r="AY40" s="458"/>
      <c r="AZ40" s="458"/>
      <c r="BA40" s="458"/>
      <c r="BB40" s="458"/>
      <c r="BC40" s="458"/>
      <c r="BD40" s="459"/>
      <c r="BE40" s="347"/>
      <c r="BF40" s="348"/>
      <c r="BG40" s="358"/>
      <c r="BH40" s="347"/>
      <c r="BI40" s="348"/>
      <c r="BJ40" s="358"/>
      <c r="BK40" s="138"/>
      <c r="BL40" s="311" t="s">
        <v>146</v>
      </c>
      <c r="BM40" s="313"/>
      <c r="BN40" s="409"/>
      <c r="BO40" s="411"/>
      <c r="BP40" s="409"/>
      <c r="BQ40" s="410"/>
      <c r="BR40" s="411"/>
      <c r="BS40" s="159"/>
      <c r="BT40" s="128"/>
      <c r="BU40" s="472"/>
      <c r="BV40" s="473"/>
      <c r="BW40" s="474"/>
      <c r="BX40" s="472"/>
      <c r="BY40" s="474"/>
      <c r="BZ40" s="483"/>
      <c r="CA40" s="484"/>
      <c r="CB40" s="465"/>
      <c r="CC40" s="466"/>
      <c r="CD40" s="465"/>
      <c r="CE40" s="508"/>
      <c r="CF40" s="508"/>
      <c r="CG40" s="508"/>
      <c r="CH40" s="466"/>
      <c r="CI40" s="465"/>
      <c r="CJ40" s="508"/>
      <c r="CK40" s="466"/>
      <c r="CL40" s="465"/>
      <c r="CM40" s="466"/>
      <c r="CN40" s="448"/>
      <c r="CO40" s="449"/>
      <c r="CP40" s="449"/>
      <c r="CQ40" s="449"/>
      <c r="CR40" s="449"/>
      <c r="CS40" s="449"/>
      <c r="CT40" s="449"/>
      <c r="CU40" s="449"/>
      <c r="CV40" s="450"/>
    </row>
    <row r="41" spans="1:100" ht="42" customHeight="1" thickBot="1" x14ac:dyDescent="0.25">
      <c r="A41" s="505"/>
      <c r="B41" s="176" t="s">
        <v>147</v>
      </c>
      <c r="C41" s="60"/>
      <c r="D41" s="61"/>
      <c r="E41" s="62">
        <f t="shared" si="14"/>
        <v>0</v>
      </c>
      <c r="F41" s="63"/>
      <c r="G41" s="129"/>
      <c r="H41" s="61"/>
      <c r="I41" s="62">
        <f t="shared" si="2"/>
        <v>0</v>
      </c>
      <c r="J41" s="130"/>
      <c r="K41" s="64"/>
      <c r="L41" s="66"/>
      <c r="M41" s="132">
        <f t="shared" si="22"/>
        <v>0</v>
      </c>
      <c r="N41" s="66"/>
      <c r="O41" s="65">
        <f t="shared" si="23"/>
        <v>0</v>
      </c>
      <c r="P41" s="66"/>
      <c r="Q41" s="66"/>
      <c r="R41" s="66"/>
      <c r="S41" s="65">
        <f t="shared" si="15"/>
        <v>0</v>
      </c>
      <c r="T41" s="67">
        <f t="shared" si="24"/>
        <v>0</v>
      </c>
      <c r="U41" s="66"/>
      <c r="V41" s="66"/>
      <c r="W41" s="66"/>
      <c r="X41" s="66"/>
      <c r="Y41" s="132">
        <f>2*J41</f>
        <v>0</v>
      </c>
      <c r="Z41" s="65">
        <f>2*J41</f>
        <v>0</v>
      </c>
      <c r="AA41" s="66"/>
      <c r="AB41" s="66"/>
      <c r="AC41" s="66"/>
      <c r="AD41" s="66"/>
      <c r="AE41" s="66"/>
      <c r="AF41" s="66"/>
      <c r="AG41" s="66"/>
      <c r="AH41" s="169">
        <f t="shared" si="25"/>
        <v>0</v>
      </c>
      <c r="AI41" s="66"/>
      <c r="AJ41" s="66"/>
      <c r="AK41" s="66"/>
      <c r="AL41" s="66"/>
      <c r="AM41" s="65">
        <f>9*J41</f>
        <v>0</v>
      </c>
      <c r="AN41" s="66"/>
      <c r="AO41" s="66"/>
      <c r="AP41" s="66"/>
      <c r="AQ41" s="66"/>
      <c r="AR41" s="62">
        <f t="shared" si="26"/>
        <v>0</v>
      </c>
      <c r="AS41" s="69">
        <f t="shared" si="27"/>
        <v>0</v>
      </c>
      <c r="AT41" s="125"/>
      <c r="AU41" s="125"/>
      <c r="AV41" s="457"/>
      <c r="AW41" s="458"/>
      <c r="AX41" s="458"/>
      <c r="AY41" s="458"/>
      <c r="AZ41" s="458"/>
      <c r="BA41" s="458"/>
      <c r="BB41" s="458"/>
      <c r="BC41" s="458"/>
      <c r="BD41" s="459"/>
      <c r="BE41" s="347"/>
      <c r="BF41" s="348"/>
      <c r="BG41" s="358"/>
      <c r="BH41" s="347"/>
      <c r="BI41" s="348"/>
      <c r="BJ41" s="358"/>
      <c r="BK41" s="138"/>
      <c r="BL41" s="460"/>
      <c r="BM41" s="461"/>
      <c r="BN41" s="409"/>
      <c r="BO41" s="411"/>
      <c r="BP41" s="409"/>
      <c r="BQ41" s="410"/>
      <c r="BR41" s="411"/>
      <c r="BS41" s="159"/>
      <c r="BT41" s="128"/>
      <c r="BU41" s="451"/>
      <c r="BV41" s="452"/>
      <c r="BW41" s="453"/>
      <c r="BX41" s="451"/>
      <c r="BY41" s="453"/>
      <c r="BZ41" s="485"/>
      <c r="CA41" s="486"/>
      <c r="CB41" s="467"/>
      <c r="CC41" s="468"/>
      <c r="CD41" s="467"/>
      <c r="CE41" s="509"/>
      <c r="CF41" s="509"/>
      <c r="CG41" s="509"/>
      <c r="CH41" s="468"/>
      <c r="CI41" s="467"/>
      <c r="CJ41" s="509"/>
      <c r="CK41" s="468"/>
      <c r="CL41" s="467"/>
      <c r="CM41" s="468"/>
      <c r="CN41" s="451"/>
      <c r="CO41" s="452"/>
      <c r="CP41" s="452"/>
      <c r="CQ41" s="452"/>
      <c r="CR41" s="452"/>
      <c r="CS41" s="452"/>
      <c r="CT41" s="452"/>
      <c r="CU41" s="452"/>
      <c r="CV41" s="453"/>
    </row>
    <row r="42" spans="1:100" ht="42" customHeight="1" thickBot="1" x14ac:dyDescent="0.25">
      <c r="A42" s="505"/>
      <c r="B42" s="177" t="s">
        <v>148</v>
      </c>
      <c r="C42" s="178"/>
      <c r="D42" s="135"/>
      <c r="E42" s="136">
        <f t="shared" si="14"/>
        <v>0</v>
      </c>
      <c r="F42" s="130"/>
      <c r="G42" s="134"/>
      <c r="H42" s="135"/>
      <c r="I42" s="62">
        <f t="shared" si="2"/>
        <v>0</v>
      </c>
      <c r="J42" s="130"/>
      <c r="K42" s="64"/>
      <c r="L42" s="66"/>
      <c r="M42" s="132">
        <f t="shared" si="22"/>
        <v>0</v>
      </c>
      <c r="N42" s="66"/>
      <c r="O42" s="65">
        <f t="shared" si="23"/>
        <v>0</v>
      </c>
      <c r="P42" s="66"/>
      <c r="Q42" s="66"/>
      <c r="R42" s="66"/>
      <c r="S42" s="65">
        <f t="shared" si="15"/>
        <v>0</v>
      </c>
      <c r="T42" s="137">
        <f t="shared" si="24"/>
        <v>0</v>
      </c>
      <c r="U42" s="137">
        <f>2*J42</f>
        <v>0</v>
      </c>
      <c r="V42" s="137">
        <f>2*J42</f>
        <v>0</v>
      </c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169">
        <f t="shared" si="25"/>
        <v>0</v>
      </c>
      <c r="AI42" s="66"/>
      <c r="AJ42" s="66"/>
      <c r="AK42" s="66"/>
      <c r="AL42" s="66"/>
      <c r="AM42" s="66"/>
      <c r="AN42" s="132">
        <f>6*J42</f>
        <v>0</v>
      </c>
      <c r="AO42" s="66"/>
      <c r="AP42" s="66"/>
      <c r="AQ42" s="66"/>
      <c r="AR42" s="62">
        <f t="shared" si="26"/>
        <v>0</v>
      </c>
      <c r="AS42" s="69">
        <f t="shared" si="27"/>
        <v>0</v>
      </c>
      <c r="AT42" s="125"/>
      <c r="AU42" s="125"/>
      <c r="AV42" s="330" t="s">
        <v>88</v>
      </c>
      <c r="AW42" s="331"/>
      <c r="AX42" s="331"/>
      <c r="AY42" s="331"/>
      <c r="AZ42" s="331"/>
      <c r="BA42" s="331"/>
      <c r="BB42" s="331"/>
      <c r="BC42" s="331"/>
      <c r="BD42" s="396"/>
      <c r="BE42" s="397">
        <f>SUM(BE33:BG41)</f>
        <v>0</v>
      </c>
      <c r="BF42" s="462"/>
      <c r="BG42" s="398"/>
      <c r="BH42" s="397">
        <f>SUM(BH33:BJ41)</f>
        <v>0</v>
      </c>
      <c r="BI42" s="462"/>
      <c r="BJ42" s="398"/>
      <c r="BK42" s="138"/>
      <c r="BL42" s="460"/>
      <c r="BM42" s="461"/>
      <c r="BN42" s="409"/>
      <c r="BO42" s="411"/>
      <c r="BP42" s="409"/>
      <c r="BQ42" s="410"/>
      <c r="BR42" s="411"/>
      <c r="BS42" s="159"/>
      <c r="BT42" s="128"/>
      <c r="BU42" s="451"/>
      <c r="BV42" s="452"/>
      <c r="BW42" s="453"/>
      <c r="BX42" s="451"/>
      <c r="BY42" s="453"/>
      <c r="BZ42" s="463" t="s">
        <v>149</v>
      </c>
      <c r="CA42" s="464"/>
      <c r="CB42" s="439"/>
      <c r="CC42" s="440"/>
      <c r="CD42" s="439"/>
      <c r="CE42" s="445"/>
      <c r="CF42" s="445"/>
      <c r="CG42" s="445"/>
      <c r="CH42" s="440"/>
      <c r="CI42" s="439"/>
      <c r="CJ42" s="445"/>
      <c r="CK42" s="440"/>
      <c r="CL42" s="439"/>
      <c r="CM42" s="440"/>
      <c r="CN42" s="451"/>
      <c r="CO42" s="452"/>
      <c r="CP42" s="452"/>
      <c r="CQ42" s="452"/>
      <c r="CR42" s="452"/>
      <c r="CS42" s="452"/>
      <c r="CT42" s="452"/>
      <c r="CU42" s="452"/>
      <c r="CV42" s="453"/>
    </row>
    <row r="43" spans="1:100" ht="42" customHeight="1" thickBot="1" x14ac:dyDescent="0.25">
      <c r="A43" s="505"/>
      <c r="B43" s="177" t="s">
        <v>150</v>
      </c>
      <c r="C43" s="178"/>
      <c r="D43" s="135"/>
      <c r="E43" s="136">
        <f t="shared" si="14"/>
        <v>0</v>
      </c>
      <c r="F43" s="130"/>
      <c r="G43" s="134"/>
      <c r="H43" s="135"/>
      <c r="I43" s="62">
        <f t="shared" si="2"/>
        <v>0</v>
      </c>
      <c r="J43" s="130"/>
      <c r="K43" s="64"/>
      <c r="L43" s="66"/>
      <c r="M43" s="132">
        <f t="shared" si="22"/>
        <v>0</v>
      </c>
      <c r="N43" s="66"/>
      <c r="O43" s="65">
        <f t="shared" si="23"/>
        <v>0</v>
      </c>
      <c r="P43" s="66"/>
      <c r="Q43" s="66"/>
      <c r="R43" s="66"/>
      <c r="S43" s="65">
        <f t="shared" si="15"/>
        <v>0</v>
      </c>
      <c r="T43" s="67">
        <f t="shared" si="24"/>
        <v>0</v>
      </c>
      <c r="U43" s="66"/>
      <c r="V43" s="66"/>
      <c r="W43" s="66"/>
      <c r="X43" s="66"/>
      <c r="Y43" s="132">
        <f>2*J43</f>
        <v>0</v>
      </c>
      <c r="Z43" s="65">
        <f>2*J43</f>
        <v>0</v>
      </c>
      <c r="AA43" s="66"/>
      <c r="AB43" s="66"/>
      <c r="AC43" s="66"/>
      <c r="AD43" s="66"/>
      <c r="AE43" s="66"/>
      <c r="AF43" s="66"/>
      <c r="AG43" s="66"/>
      <c r="AH43" s="169">
        <f t="shared" si="25"/>
        <v>0</v>
      </c>
      <c r="AI43" s="66"/>
      <c r="AJ43" s="66"/>
      <c r="AK43" s="66"/>
      <c r="AL43" s="66"/>
      <c r="AM43" s="66"/>
      <c r="AN43" s="66"/>
      <c r="AO43" s="132">
        <f>7*J43</f>
        <v>0</v>
      </c>
      <c r="AP43" s="66"/>
      <c r="AQ43" s="66"/>
      <c r="AR43" s="136">
        <f t="shared" si="26"/>
        <v>0</v>
      </c>
      <c r="AS43" s="69">
        <f t="shared" si="27"/>
        <v>0</v>
      </c>
      <c r="AT43" s="125"/>
      <c r="AU43" s="125"/>
      <c r="AV43" s="311" t="s">
        <v>151</v>
      </c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3"/>
      <c r="BK43" s="138"/>
      <c r="BL43" s="460"/>
      <c r="BM43" s="461"/>
      <c r="BN43" s="409"/>
      <c r="BO43" s="411"/>
      <c r="BP43" s="409"/>
      <c r="BQ43" s="410"/>
      <c r="BR43" s="411"/>
      <c r="BS43" s="159"/>
      <c r="BT43" s="128"/>
      <c r="BU43" s="451"/>
      <c r="BV43" s="452"/>
      <c r="BW43" s="453"/>
      <c r="BX43" s="451"/>
      <c r="BY43" s="453"/>
      <c r="BZ43" s="465"/>
      <c r="CA43" s="466"/>
      <c r="CB43" s="441"/>
      <c r="CC43" s="442"/>
      <c r="CD43" s="441"/>
      <c r="CE43" s="446"/>
      <c r="CF43" s="446"/>
      <c r="CG43" s="446"/>
      <c r="CH43" s="442"/>
      <c r="CI43" s="441"/>
      <c r="CJ43" s="446"/>
      <c r="CK43" s="442"/>
      <c r="CL43" s="441"/>
      <c r="CM43" s="442"/>
      <c r="CN43" s="454"/>
      <c r="CO43" s="455"/>
      <c r="CP43" s="455"/>
      <c r="CQ43" s="455"/>
      <c r="CR43" s="455"/>
      <c r="CS43" s="455"/>
      <c r="CT43" s="455"/>
      <c r="CU43" s="455"/>
      <c r="CV43" s="456"/>
    </row>
    <row r="44" spans="1:100" ht="42" customHeight="1" thickBot="1" x14ac:dyDescent="0.25">
      <c r="A44" s="505"/>
      <c r="B44" s="177" t="s">
        <v>152</v>
      </c>
      <c r="C44" s="60"/>
      <c r="D44" s="61"/>
      <c r="E44" s="62">
        <f t="shared" si="14"/>
        <v>0</v>
      </c>
      <c r="F44" s="63"/>
      <c r="G44" s="129"/>
      <c r="H44" s="61"/>
      <c r="I44" s="62">
        <f t="shared" si="2"/>
        <v>0</v>
      </c>
      <c r="J44" s="130"/>
      <c r="K44" s="64"/>
      <c r="L44" s="66"/>
      <c r="M44" s="132">
        <f t="shared" si="22"/>
        <v>0</v>
      </c>
      <c r="N44" s="66"/>
      <c r="O44" s="65">
        <f t="shared" si="23"/>
        <v>0</v>
      </c>
      <c r="P44" s="66"/>
      <c r="Q44" s="66"/>
      <c r="R44" s="66"/>
      <c r="S44" s="65">
        <f t="shared" si="15"/>
        <v>0</v>
      </c>
      <c r="T44" s="67">
        <f t="shared" si="24"/>
        <v>0</v>
      </c>
      <c r="U44" s="66"/>
      <c r="V44" s="66"/>
      <c r="W44" s="66"/>
      <c r="X44" s="66"/>
      <c r="Y44" s="132">
        <f>2*J44</f>
        <v>0</v>
      </c>
      <c r="Z44" s="65">
        <f>2*J44</f>
        <v>0</v>
      </c>
      <c r="AA44" s="66"/>
      <c r="AB44" s="66"/>
      <c r="AC44" s="66"/>
      <c r="AD44" s="66"/>
      <c r="AE44" s="66"/>
      <c r="AF44" s="66"/>
      <c r="AG44" s="66"/>
      <c r="AH44" s="169">
        <f t="shared" si="25"/>
        <v>0</v>
      </c>
      <c r="AI44" s="66"/>
      <c r="AJ44" s="66"/>
      <c r="AK44" s="66"/>
      <c r="AL44" s="66"/>
      <c r="AM44" s="66"/>
      <c r="AN44" s="66"/>
      <c r="AO44" s="66"/>
      <c r="AP44" s="132">
        <f>7*J44</f>
        <v>0</v>
      </c>
      <c r="AQ44" s="66"/>
      <c r="AR44" s="62">
        <f t="shared" si="26"/>
        <v>0</v>
      </c>
      <c r="AS44" s="69">
        <f t="shared" si="27"/>
        <v>0</v>
      </c>
      <c r="AT44" s="125"/>
      <c r="AU44" s="125"/>
      <c r="AV44" s="487" t="s">
        <v>153</v>
      </c>
      <c r="AW44" s="488"/>
      <c r="AX44" s="488"/>
      <c r="AY44" s="489"/>
      <c r="AZ44" s="426" t="s">
        <v>75</v>
      </c>
      <c r="BA44" s="493"/>
      <c r="BB44" s="493"/>
      <c r="BC44" s="493"/>
      <c r="BD44" s="427"/>
      <c r="BE44" s="311" t="s">
        <v>154</v>
      </c>
      <c r="BF44" s="312"/>
      <c r="BG44" s="312"/>
      <c r="BH44" s="312"/>
      <c r="BI44" s="312"/>
      <c r="BJ44" s="313"/>
      <c r="BK44" s="138"/>
      <c r="BL44" s="460"/>
      <c r="BM44" s="461"/>
      <c r="BN44" s="409"/>
      <c r="BO44" s="411"/>
      <c r="BP44" s="409"/>
      <c r="BQ44" s="410"/>
      <c r="BR44" s="411"/>
      <c r="BS44" s="159"/>
      <c r="BT44" s="128"/>
      <c r="BU44" s="451"/>
      <c r="BV44" s="452"/>
      <c r="BW44" s="453"/>
      <c r="BX44" s="451"/>
      <c r="BY44" s="453"/>
      <c r="BZ44" s="467"/>
      <c r="CA44" s="468"/>
      <c r="CB44" s="443"/>
      <c r="CC44" s="444"/>
      <c r="CD44" s="443"/>
      <c r="CE44" s="447"/>
      <c r="CF44" s="447"/>
      <c r="CG44" s="447"/>
      <c r="CH44" s="444"/>
      <c r="CI44" s="443"/>
      <c r="CJ44" s="447"/>
      <c r="CK44" s="444"/>
      <c r="CL44" s="443"/>
      <c r="CM44" s="444"/>
      <c r="CN44" s="478" t="s">
        <v>155</v>
      </c>
      <c r="CO44" s="479"/>
      <c r="CP44" s="479"/>
      <c r="CQ44" s="479"/>
      <c r="CR44" s="479"/>
      <c r="CS44" s="479"/>
      <c r="CT44" s="479"/>
      <c r="CU44" s="479"/>
      <c r="CV44" s="480"/>
    </row>
    <row r="45" spans="1:100" ht="42" customHeight="1" thickBot="1" x14ac:dyDescent="0.25">
      <c r="A45" s="506"/>
      <c r="B45" s="179" t="s">
        <v>156</v>
      </c>
      <c r="C45" s="60"/>
      <c r="D45" s="61"/>
      <c r="E45" s="62">
        <f t="shared" si="14"/>
        <v>0</v>
      </c>
      <c r="F45" s="63"/>
      <c r="G45" s="129"/>
      <c r="H45" s="61"/>
      <c r="I45" s="62">
        <f t="shared" si="2"/>
        <v>0</v>
      </c>
      <c r="J45" s="130"/>
      <c r="K45" s="64"/>
      <c r="L45" s="66"/>
      <c r="M45" s="148">
        <f t="shared" si="22"/>
        <v>0</v>
      </c>
      <c r="N45" s="66"/>
      <c r="O45" s="65">
        <f t="shared" si="23"/>
        <v>0</v>
      </c>
      <c r="P45" s="66"/>
      <c r="Q45" s="66"/>
      <c r="R45" s="66"/>
      <c r="S45" s="65">
        <f t="shared" si="15"/>
        <v>0</v>
      </c>
      <c r="T45" s="67">
        <f t="shared" si="24"/>
        <v>0</v>
      </c>
      <c r="U45" s="66"/>
      <c r="V45" s="66"/>
      <c r="W45" s="66"/>
      <c r="X45" s="66"/>
      <c r="Y45" s="132">
        <f>2*J45</f>
        <v>0</v>
      </c>
      <c r="Z45" s="65">
        <f>2*J45</f>
        <v>0</v>
      </c>
      <c r="AA45" s="66"/>
      <c r="AB45" s="66"/>
      <c r="AC45" s="66"/>
      <c r="AD45" s="66"/>
      <c r="AE45" s="66"/>
      <c r="AF45" s="66"/>
      <c r="AG45" s="42"/>
      <c r="AH45" s="88">
        <f t="shared" si="25"/>
        <v>0</v>
      </c>
      <c r="AI45" s="42"/>
      <c r="AJ45" s="42"/>
      <c r="AK45" s="42"/>
      <c r="AL45" s="42"/>
      <c r="AM45" s="42"/>
      <c r="AN45" s="42"/>
      <c r="AO45" s="42"/>
      <c r="AP45" s="42"/>
      <c r="AQ45" s="180">
        <f>7*J45</f>
        <v>0</v>
      </c>
      <c r="AR45" s="39">
        <f t="shared" si="26"/>
        <v>0</v>
      </c>
      <c r="AS45" s="149">
        <f t="shared" si="27"/>
        <v>0</v>
      </c>
      <c r="AT45" s="3"/>
      <c r="AU45" s="3"/>
      <c r="AV45" s="490"/>
      <c r="AW45" s="491"/>
      <c r="AX45" s="491"/>
      <c r="AY45" s="492"/>
      <c r="AZ45" s="428"/>
      <c r="BA45" s="308"/>
      <c r="BB45" s="308"/>
      <c r="BC45" s="308"/>
      <c r="BD45" s="429"/>
      <c r="BE45" s="311" t="s">
        <v>116</v>
      </c>
      <c r="BF45" s="312"/>
      <c r="BG45" s="313"/>
      <c r="BH45" s="311" t="s">
        <v>117</v>
      </c>
      <c r="BI45" s="312"/>
      <c r="BJ45" s="313"/>
      <c r="BK45" s="138"/>
      <c r="BL45" s="460"/>
      <c r="BM45" s="461"/>
      <c r="BN45" s="409"/>
      <c r="BO45" s="411"/>
      <c r="BP45" s="409"/>
      <c r="BQ45" s="410"/>
      <c r="BR45" s="411"/>
      <c r="BS45" s="159"/>
      <c r="BT45" s="128"/>
      <c r="BU45" s="451"/>
      <c r="BV45" s="452"/>
      <c r="BW45" s="453"/>
      <c r="BX45" s="451"/>
      <c r="BY45" s="453"/>
      <c r="BZ45" s="481" t="s">
        <v>157</v>
      </c>
      <c r="CA45" s="482"/>
      <c r="CB45" s="439"/>
      <c r="CC45" s="440"/>
      <c r="CD45" s="439"/>
      <c r="CE45" s="445"/>
      <c r="CF45" s="445"/>
      <c r="CG45" s="445"/>
      <c r="CH45" s="440"/>
      <c r="CI45" s="439"/>
      <c r="CJ45" s="445"/>
      <c r="CK45" s="440"/>
      <c r="CL45" s="439"/>
      <c r="CM45" s="440"/>
      <c r="CN45" s="494"/>
      <c r="CO45" s="495"/>
      <c r="CP45" s="495"/>
      <c r="CQ45" s="495"/>
      <c r="CR45" s="495"/>
      <c r="CS45" s="495"/>
      <c r="CT45" s="495"/>
      <c r="CU45" s="495"/>
      <c r="CV45" s="496"/>
    </row>
    <row r="46" spans="1:100" ht="42" customHeight="1" thickBot="1" x14ac:dyDescent="0.25">
      <c r="A46" s="503"/>
      <c r="B46" s="181"/>
      <c r="C46" s="182"/>
      <c r="D46" s="183"/>
      <c r="E46" s="184"/>
      <c r="F46" s="185"/>
      <c r="G46" s="186"/>
      <c r="H46" s="183"/>
      <c r="I46" s="184"/>
      <c r="J46" s="185"/>
      <c r="K46" s="174"/>
      <c r="L46" s="33"/>
      <c r="M46" s="33"/>
      <c r="N46" s="33"/>
      <c r="O46" s="33"/>
      <c r="P46" s="33"/>
      <c r="Q46" s="33"/>
      <c r="R46" s="33"/>
      <c r="S46" s="187"/>
      <c r="T46" s="33"/>
      <c r="U46" s="33"/>
      <c r="V46" s="33"/>
      <c r="W46" s="33"/>
      <c r="X46" s="33"/>
      <c r="Y46" s="187"/>
      <c r="Z46" s="187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AS46" s="188"/>
      <c r="AT46" s="125"/>
      <c r="AU46" s="125"/>
      <c r="AV46" s="430" t="s">
        <v>158</v>
      </c>
      <c r="AW46" s="431"/>
      <c r="AX46" s="431"/>
      <c r="AY46" s="432"/>
      <c r="AZ46" s="347"/>
      <c r="BA46" s="348"/>
      <c r="BB46" s="348"/>
      <c r="BC46" s="348"/>
      <c r="BD46" s="358"/>
      <c r="BE46" s="347"/>
      <c r="BF46" s="348"/>
      <c r="BG46" s="358"/>
      <c r="BH46" s="347"/>
      <c r="BI46" s="348"/>
      <c r="BJ46" s="358"/>
      <c r="BK46" s="138"/>
      <c r="BL46" s="460"/>
      <c r="BM46" s="461"/>
      <c r="BN46" s="409"/>
      <c r="BO46" s="411"/>
      <c r="BP46" s="409"/>
      <c r="BQ46" s="410"/>
      <c r="BR46" s="411"/>
      <c r="BS46" s="189"/>
      <c r="BU46" s="451"/>
      <c r="BV46" s="452"/>
      <c r="BW46" s="453"/>
      <c r="BX46" s="451"/>
      <c r="BY46" s="453"/>
      <c r="BZ46" s="483"/>
      <c r="CA46" s="484"/>
      <c r="CB46" s="441"/>
      <c r="CC46" s="442"/>
      <c r="CD46" s="441"/>
      <c r="CE46" s="446"/>
      <c r="CF46" s="446"/>
      <c r="CG46" s="446"/>
      <c r="CH46" s="442"/>
      <c r="CI46" s="441"/>
      <c r="CJ46" s="446"/>
      <c r="CK46" s="442"/>
      <c r="CL46" s="441"/>
      <c r="CM46" s="442"/>
      <c r="CN46" s="497"/>
      <c r="CO46" s="498"/>
      <c r="CP46" s="498"/>
      <c r="CQ46" s="498"/>
      <c r="CR46" s="498"/>
      <c r="CS46" s="498"/>
      <c r="CT46" s="498"/>
      <c r="CU46" s="498"/>
      <c r="CV46" s="499"/>
    </row>
    <row r="47" spans="1:100" ht="42" customHeight="1" thickBot="1" x14ac:dyDescent="0.25">
      <c r="A47" s="437"/>
      <c r="B47" s="153"/>
      <c r="C47" s="190"/>
      <c r="D47" s="191"/>
      <c r="E47" s="192"/>
      <c r="F47" s="193"/>
      <c r="G47" s="194"/>
      <c r="H47" s="191"/>
      <c r="I47" s="192"/>
      <c r="J47" s="193"/>
      <c r="K47" s="64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8"/>
      <c r="AS47" s="154"/>
      <c r="AT47" s="3"/>
      <c r="AU47" s="3"/>
      <c r="AV47" s="430" t="s">
        <v>159</v>
      </c>
      <c r="AW47" s="431"/>
      <c r="AX47" s="431"/>
      <c r="AY47" s="432"/>
      <c r="AZ47" s="347"/>
      <c r="BA47" s="348"/>
      <c r="BB47" s="348"/>
      <c r="BC47" s="348"/>
      <c r="BD47" s="358"/>
      <c r="BE47" s="347"/>
      <c r="BF47" s="348"/>
      <c r="BG47" s="358"/>
      <c r="BH47" s="347"/>
      <c r="BI47" s="348"/>
      <c r="BJ47" s="358"/>
      <c r="BK47" s="138"/>
      <c r="BL47" s="460"/>
      <c r="BM47" s="461"/>
      <c r="BN47" s="409"/>
      <c r="BO47" s="411"/>
      <c r="BP47" s="409"/>
      <c r="BQ47" s="410"/>
      <c r="BR47" s="411"/>
      <c r="BS47" s="159"/>
      <c r="BT47" s="128"/>
      <c r="BU47" s="451"/>
      <c r="BV47" s="452"/>
      <c r="BW47" s="453"/>
      <c r="BX47" s="451"/>
      <c r="BY47" s="453"/>
      <c r="BZ47" s="485"/>
      <c r="CA47" s="486"/>
      <c r="CB47" s="443"/>
      <c r="CC47" s="444"/>
      <c r="CD47" s="443"/>
      <c r="CE47" s="447"/>
      <c r="CF47" s="447"/>
      <c r="CG47" s="447"/>
      <c r="CH47" s="444"/>
      <c r="CI47" s="443"/>
      <c r="CJ47" s="447"/>
      <c r="CK47" s="444"/>
      <c r="CL47" s="443"/>
      <c r="CM47" s="444"/>
      <c r="CN47" s="497"/>
      <c r="CO47" s="498"/>
      <c r="CP47" s="498"/>
      <c r="CQ47" s="498"/>
      <c r="CR47" s="498"/>
      <c r="CS47" s="498"/>
      <c r="CT47" s="498"/>
      <c r="CU47" s="498"/>
      <c r="CV47" s="499"/>
    </row>
    <row r="48" spans="1:100" ht="42" customHeight="1" thickBot="1" x14ac:dyDescent="0.25">
      <c r="A48" s="437"/>
      <c r="B48" s="153"/>
      <c r="C48" s="190"/>
      <c r="D48" s="191"/>
      <c r="E48" s="192"/>
      <c r="F48" s="193"/>
      <c r="G48" s="194"/>
      <c r="H48" s="191"/>
      <c r="I48" s="192"/>
      <c r="J48" s="193"/>
      <c r="K48" s="64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8"/>
      <c r="AS48" s="154"/>
      <c r="AT48" s="3"/>
      <c r="AU48" s="3"/>
      <c r="AV48" s="430" t="s">
        <v>160</v>
      </c>
      <c r="AW48" s="431"/>
      <c r="AX48" s="431"/>
      <c r="AY48" s="432"/>
      <c r="AZ48" s="347"/>
      <c r="BA48" s="348"/>
      <c r="BB48" s="348"/>
      <c r="BC48" s="348"/>
      <c r="BD48" s="358"/>
      <c r="BE48" s="347"/>
      <c r="BF48" s="348"/>
      <c r="BG48" s="358"/>
      <c r="BH48" s="347"/>
      <c r="BI48" s="348"/>
      <c r="BJ48" s="358"/>
      <c r="BK48" s="138"/>
      <c r="BL48" s="460"/>
      <c r="BM48" s="461"/>
      <c r="BN48" s="409"/>
      <c r="BO48" s="411"/>
      <c r="BP48" s="409"/>
      <c r="BQ48" s="410"/>
      <c r="BR48" s="411"/>
      <c r="BS48" s="189"/>
      <c r="BU48" s="451"/>
      <c r="BV48" s="452"/>
      <c r="BW48" s="453"/>
      <c r="BX48" s="451"/>
      <c r="BY48" s="453"/>
      <c r="BZ48" s="463" t="s">
        <v>161</v>
      </c>
      <c r="CA48" s="464"/>
      <c r="CB48" s="439"/>
      <c r="CC48" s="440"/>
      <c r="CD48" s="439"/>
      <c r="CE48" s="445"/>
      <c r="CF48" s="445"/>
      <c r="CG48" s="445"/>
      <c r="CH48" s="440"/>
      <c r="CI48" s="439"/>
      <c r="CJ48" s="445"/>
      <c r="CK48" s="440"/>
      <c r="CL48" s="439"/>
      <c r="CM48" s="440"/>
      <c r="CN48" s="497"/>
      <c r="CO48" s="498"/>
      <c r="CP48" s="498"/>
      <c r="CQ48" s="498"/>
      <c r="CR48" s="498"/>
      <c r="CS48" s="498"/>
      <c r="CT48" s="498"/>
      <c r="CU48" s="498"/>
      <c r="CV48" s="499"/>
    </row>
    <row r="49" spans="1:100" ht="42" customHeight="1" thickBot="1" x14ac:dyDescent="0.25">
      <c r="A49" s="438"/>
      <c r="B49" s="195"/>
      <c r="C49" s="196"/>
      <c r="D49" s="197"/>
      <c r="E49" s="198"/>
      <c r="F49" s="199"/>
      <c r="G49" s="200"/>
      <c r="H49" s="197"/>
      <c r="I49" s="198"/>
      <c r="J49" s="199"/>
      <c r="K49" s="146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57"/>
      <c r="AS49" s="158"/>
      <c r="AT49" s="3"/>
      <c r="AU49" s="3"/>
      <c r="AV49" s="430" t="s">
        <v>162</v>
      </c>
      <c r="AW49" s="431"/>
      <c r="AX49" s="431"/>
      <c r="AY49" s="432"/>
      <c r="AZ49" s="347"/>
      <c r="BA49" s="348"/>
      <c r="BB49" s="348"/>
      <c r="BC49" s="348"/>
      <c r="BD49" s="358"/>
      <c r="BE49" s="347"/>
      <c r="BF49" s="348"/>
      <c r="BG49" s="358"/>
      <c r="BH49" s="347"/>
      <c r="BI49" s="348"/>
      <c r="BJ49" s="358"/>
      <c r="BK49" s="138"/>
      <c r="BL49" s="460"/>
      <c r="BM49" s="461"/>
      <c r="BN49" s="409"/>
      <c r="BO49" s="411"/>
      <c r="BP49" s="409"/>
      <c r="BQ49" s="410"/>
      <c r="BR49" s="411"/>
      <c r="BS49" s="189"/>
      <c r="BU49" s="451"/>
      <c r="BV49" s="452"/>
      <c r="BW49" s="453"/>
      <c r="BX49" s="451"/>
      <c r="BY49" s="453"/>
      <c r="BZ49" s="465"/>
      <c r="CA49" s="466"/>
      <c r="CB49" s="441"/>
      <c r="CC49" s="442"/>
      <c r="CD49" s="441"/>
      <c r="CE49" s="446"/>
      <c r="CF49" s="446"/>
      <c r="CG49" s="446"/>
      <c r="CH49" s="442"/>
      <c r="CI49" s="441"/>
      <c r="CJ49" s="446"/>
      <c r="CK49" s="442"/>
      <c r="CL49" s="441"/>
      <c r="CM49" s="442"/>
      <c r="CN49" s="497"/>
      <c r="CO49" s="498"/>
      <c r="CP49" s="498"/>
      <c r="CQ49" s="498"/>
      <c r="CR49" s="498"/>
      <c r="CS49" s="498"/>
      <c r="CT49" s="498"/>
      <c r="CU49" s="498"/>
      <c r="CV49" s="499"/>
    </row>
    <row r="50" spans="1:100" ht="42" customHeight="1" thickBot="1" x14ac:dyDescent="0.25">
      <c r="A50" s="423" t="s">
        <v>163</v>
      </c>
      <c r="B50" s="425"/>
      <c r="C50" s="201">
        <f t="shared" ref="C50:H50" si="28">SUM(C26:C49)</f>
        <v>0</v>
      </c>
      <c r="D50" s="202">
        <f t="shared" si="28"/>
        <v>0</v>
      </c>
      <c r="E50" s="203">
        <f t="shared" si="28"/>
        <v>0</v>
      </c>
      <c r="F50" s="204">
        <f t="shared" si="28"/>
        <v>0</v>
      </c>
      <c r="G50" s="202">
        <f t="shared" si="28"/>
        <v>0</v>
      </c>
      <c r="H50" s="203">
        <f t="shared" si="28"/>
        <v>0</v>
      </c>
      <c r="I50" s="204">
        <f>SUM(I26:I49)</f>
        <v>0</v>
      </c>
      <c r="J50" s="205">
        <f>SUM(J26:J49)</f>
        <v>0</v>
      </c>
      <c r="K50" s="206"/>
      <c r="L50" s="206"/>
      <c r="M50" s="207">
        <f t="shared" ref="M50:AF50" si="29">SUM(M26:M49)</f>
        <v>0</v>
      </c>
      <c r="N50" s="47">
        <f>SUM(N26:N49)</f>
        <v>0</v>
      </c>
      <c r="O50" s="47">
        <f t="shared" si="29"/>
        <v>0</v>
      </c>
      <c r="P50" s="47">
        <f t="shared" si="29"/>
        <v>0</v>
      </c>
      <c r="Q50" s="47">
        <f t="shared" si="29"/>
        <v>0</v>
      </c>
      <c r="R50" s="47">
        <f t="shared" si="29"/>
        <v>0</v>
      </c>
      <c r="S50" s="47">
        <f t="shared" si="29"/>
        <v>0</v>
      </c>
      <c r="T50" s="47">
        <f t="shared" si="29"/>
        <v>0</v>
      </c>
      <c r="U50" s="47">
        <f t="shared" si="29"/>
        <v>0</v>
      </c>
      <c r="V50" s="47">
        <f t="shared" si="29"/>
        <v>0</v>
      </c>
      <c r="W50" s="47">
        <f t="shared" si="29"/>
        <v>0</v>
      </c>
      <c r="X50" s="47">
        <f t="shared" si="29"/>
        <v>0</v>
      </c>
      <c r="Y50" s="47">
        <f t="shared" si="29"/>
        <v>0</v>
      </c>
      <c r="Z50" s="47">
        <f t="shared" si="29"/>
        <v>0</v>
      </c>
      <c r="AA50" s="47">
        <f t="shared" si="29"/>
        <v>0</v>
      </c>
      <c r="AB50" s="47">
        <f t="shared" si="29"/>
        <v>0</v>
      </c>
      <c r="AC50" s="47">
        <f t="shared" si="29"/>
        <v>0</v>
      </c>
      <c r="AD50" s="47">
        <f t="shared" si="29"/>
        <v>0</v>
      </c>
      <c r="AE50" s="47">
        <f t="shared" si="29"/>
        <v>0</v>
      </c>
      <c r="AF50" s="47">
        <f t="shared" si="29"/>
        <v>0</v>
      </c>
      <c r="AG50" s="47">
        <f>SUM(AG26:AG49)</f>
        <v>0</v>
      </c>
      <c r="AH50" s="47">
        <f>SUM(AH26:AH49)</f>
        <v>0</v>
      </c>
      <c r="AI50" s="208"/>
      <c r="AJ50" s="209"/>
      <c r="AK50" s="206"/>
      <c r="AL50" s="207">
        <f t="shared" ref="AL50:AR50" si="30">SUM(AL26:AL49)</f>
        <v>0</v>
      </c>
      <c r="AM50" s="47">
        <f t="shared" si="30"/>
        <v>0</v>
      </c>
      <c r="AN50" s="47">
        <f t="shared" si="30"/>
        <v>0</v>
      </c>
      <c r="AO50" s="47">
        <f t="shared" si="30"/>
        <v>0</v>
      </c>
      <c r="AP50" s="47">
        <f t="shared" si="30"/>
        <v>0</v>
      </c>
      <c r="AQ50" s="47">
        <f t="shared" si="30"/>
        <v>0</v>
      </c>
      <c r="AR50" s="48">
        <f t="shared" si="30"/>
        <v>0</v>
      </c>
      <c r="AS50" s="210">
        <f>SUM(K50:AR50)</f>
        <v>0</v>
      </c>
      <c r="AT50" s="3"/>
      <c r="AU50" s="3"/>
      <c r="AV50" s="537" t="s">
        <v>88</v>
      </c>
      <c r="AW50" s="538"/>
      <c r="AX50" s="538"/>
      <c r="AY50" s="539"/>
      <c r="AZ50" s="510">
        <f>SUM(AZ46:BD49)</f>
        <v>0</v>
      </c>
      <c r="BA50" s="512"/>
      <c r="BB50" s="512"/>
      <c r="BC50" s="512"/>
      <c r="BD50" s="511"/>
      <c r="BE50" s="510">
        <f>SUM(BE46:BG49)</f>
        <v>0</v>
      </c>
      <c r="BF50" s="512"/>
      <c r="BG50" s="511"/>
      <c r="BH50" s="512">
        <f>SUM(BH46:BJ49)</f>
        <v>0</v>
      </c>
      <c r="BI50" s="512"/>
      <c r="BJ50" s="511"/>
      <c r="BK50" s="138"/>
      <c r="BL50" s="330" t="s">
        <v>88</v>
      </c>
      <c r="BM50" s="396"/>
      <c r="BN50" s="510">
        <f>SUM(BN33:BO49)</f>
        <v>0</v>
      </c>
      <c r="BO50" s="511"/>
      <c r="BP50" s="510">
        <f>SUM(BP33:BR49)</f>
        <v>0</v>
      </c>
      <c r="BQ50" s="512"/>
      <c r="BR50" s="511"/>
      <c r="BS50" s="189"/>
      <c r="BU50" s="454"/>
      <c r="BV50" s="455"/>
      <c r="BW50" s="456"/>
      <c r="BX50" s="454"/>
      <c r="BY50" s="456"/>
      <c r="BZ50" s="467"/>
      <c r="CA50" s="468"/>
      <c r="CB50" s="443"/>
      <c r="CC50" s="444"/>
      <c r="CD50" s="443"/>
      <c r="CE50" s="447"/>
      <c r="CF50" s="447"/>
      <c r="CG50" s="447"/>
      <c r="CH50" s="444"/>
      <c r="CI50" s="443"/>
      <c r="CJ50" s="447"/>
      <c r="CK50" s="444"/>
      <c r="CL50" s="443"/>
      <c r="CM50" s="444"/>
      <c r="CN50" s="500"/>
      <c r="CO50" s="501"/>
      <c r="CP50" s="501"/>
      <c r="CQ50" s="501"/>
      <c r="CR50" s="501"/>
      <c r="CS50" s="501"/>
      <c r="CT50" s="501"/>
      <c r="CU50" s="501"/>
      <c r="CV50" s="502"/>
    </row>
    <row r="51" spans="1:100" ht="42" customHeight="1" thickBot="1" x14ac:dyDescent="0.25">
      <c r="A51" s="338" t="s">
        <v>164</v>
      </c>
      <c r="B51" s="425"/>
      <c r="C51" s="204">
        <f t="shared" ref="C51:H51" si="31">C50+C25+C14</f>
        <v>0</v>
      </c>
      <c r="D51" s="204">
        <f t="shared" si="31"/>
        <v>0</v>
      </c>
      <c r="E51" s="204">
        <f t="shared" si="31"/>
        <v>0</v>
      </c>
      <c r="F51" s="204">
        <f t="shared" si="31"/>
        <v>0</v>
      </c>
      <c r="G51" s="204">
        <f t="shared" si="31"/>
        <v>0</v>
      </c>
      <c r="H51" s="204">
        <f t="shared" si="31"/>
        <v>0</v>
      </c>
      <c r="I51" s="203">
        <f>I50+I25+I14</f>
        <v>0</v>
      </c>
      <c r="J51" s="204">
        <f>J50+J25+J14</f>
        <v>0</v>
      </c>
      <c r="K51" s="204">
        <f>K14</f>
        <v>0</v>
      </c>
      <c r="L51" s="204">
        <f>L25</f>
        <v>0</v>
      </c>
      <c r="M51" s="203">
        <f t="shared" ref="M51:AF51" si="32">M50+M25</f>
        <v>0</v>
      </c>
      <c r="N51" s="203">
        <f>N50+N25</f>
        <v>0</v>
      </c>
      <c r="O51" s="203">
        <f>O50+O25</f>
        <v>0</v>
      </c>
      <c r="P51" s="203">
        <f>P50+P25</f>
        <v>0</v>
      </c>
      <c r="Q51" s="203">
        <f t="shared" si="32"/>
        <v>0</v>
      </c>
      <c r="R51" s="203">
        <f t="shared" si="32"/>
        <v>0</v>
      </c>
      <c r="S51" s="203">
        <f t="shared" si="32"/>
        <v>0</v>
      </c>
      <c r="T51" s="203">
        <f t="shared" si="32"/>
        <v>0</v>
      </c>
      <c r="U51" s="203">
        <f t="shared" si="32"/>
        <v>0</v>
      </c>
      <c r="V51" s="203">
        <f t="shared" si="32"/>
        <v>0</v>
      </c>
      <c r="W51" s="203">
        <f t="shared" si="32"/>
        <v>0</v>
      </c>
      <c r="X51" s="203">
        <f t="shared" si="32"/>
        <v>0</v>
      </c>
      <c r="Y51" s="203">
        <f t="shared" si="32"/>
        <v>0</v>
      </c>
      <c r="Z51" s="203">
        <f t="shared" si="32"/>
        <v>0</v>
      </c>
      <c r="AA51" s="203">
        <f t="shared" si="32"/>
        <v>0</v>
      </c>
      <c r="AB51" s="203">
        <f t="shared" si="32"/>
        <v>0</v>
      </c>
      <c r="AC51" s="203">
        <f t="shared" si="32"/>
        <v>0</v>
      </c>
      <c r="AD51" s="203">
        <f t="shared" si="32"/>
        <v>0</v>
      </c>
      <c r="AE51" s="203">
        <f t="shared" si="32"/>
        <v>0</v>
      </c>
      <c r="AF51" s="203">
        <f t="shared" si="32"/>
        <v>0</v>
      </c>
      <c r="AG51" s="203">
        <f>AG50+AG25</f>
        <v>0</v>
      </c>
      <c r="AH51" s="203">
        <f>AH50+AH25</f>
        <v>0</v>
      </c>
      <c r="AI51" s="208"/>
      <c r="AJ51" s="209"/>
      <c r="AK51" s="206"/>
      <c r="AL51" s="211">
        <f t="shared" ref="AL51:AR51" si="33">AL50</f>
        <v>0</v>
      </c>
      <c r="AM51" s="203">
        <f t="shared" si="33"/>
        <v>0</v>
      </c>
      <c r="AN51" s="203">
        <f t="shared" si="33"/>
        <v>0</v>
      </c>
      <c r="AO51" s="203">
        <f t="shared" si="33"/>
        <v>0</v>
      </c>
      <c r="AP51" s="203">
        <f t="shared" si="33"/>
        <v>0</v>
      </c>
      <c r="AQ51" s="203">
        <f t="shared" si="33"/>
        <v>0</v>
      </c>
      <c r="AR51" s="203">
        <f t="shared" si="33"/>
        <v>0</v>
      </c>
      <c r="AS51" s="212">
        <f>SUM(K51:AR51)</f>
        <v>0</v>
      </c>
      <c r="AT51" s="3"/>
      <c r="AU51" s="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189"/>
      <c r="BU51" s="513" t="s">
        <v>165</v>
      </c>
      <c r="BV51" s="513"/>
      <c r="BW51" s="513"/>
      <c r="BX51" s="513"/>
      <c r="BY51" s="513"/>
      <c r="BZ51" s="513"/>
      <c r="CA51" s="513"/>
      <c r="CB51" s="513"/>
      <c r="CC51" s="513"/>
      <c r="CD51" s="513"/>
      <c r="CE51" s="513"/>
      <c r="CF51" s="513"/>
    </row>
    <row r="52" spans="1:100" ht="42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U52" s="214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6"/>
    </row>
    <row r="53" spans="1:100" ht="42" customHeight="1" thickBo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U53" s="514"/>
      <c r="BV53" s="515"/>
      <c r="BW53" s="515"/>
      <c r="BX53" s="515"/>
      <c r="BY53" s="515"/>
      <c r="BZ53" s="515"/>
      <c r="CA53" s="515"/>
      <c r="CB53" s="515"/>
      <c r="CC53" s="515"/>
      <c r="CD53" s="515"/>
      <c r="CE53" s="515"/>
      <c r="CF53" s="516"/>
    </row>
    <row r="54" spans="1:100" ht="42" customHeight="1" x14ac:dyDescent="0.2">
      <c r="A54" s="520" t="s">
        <v>166</v>
      </c>
      <c r="B54" s="522" t="s">
        <v>13</v>
      </c>
      <c r="C54" s="524" t="s">
        <v>167</v>
      </c>
      <c r="D54" s="525"/>
      <c r="E54" s="526"/>
      <c r="F54" s="420" t="s">
        <v>168</v>
      </c>
      <c r="G54" s="421"/>
      <c r="H54" s="422"/>
      <c r="I54" s="533" t="s">
        <v>169</v>
      </c>
      <c r="J54" s="534"/>
      <c r="K54" s="334" t="s">
        <v>40</v>
      </c>
      <c r="L54" s="334" t="s">
        <v>41</v>
      </c>
      <c r="M54" s="334" t="s">
        <v>42</v>
      </c>
      <c r="N54" s="334" t="s">
        <v>43</v>
      </c>
      <c r="O54" s="352" t="s">
        <v>170</v>
      </c>
      <c r="P54" s="334" t="s">
        <v>45</v>
      </c>
      <c r="Q54" s="334" t="s">
        <v>46</v>
      </c>
      <c r="R54" s="334" t="s">
        <v>47</v>
      </c>
      <c r="S54" s="334" t="s">
        <v>48</v>
      </c>
      <c r="T54" s="334" t="s">
        <v>49</v>
      </c>
      <c r="U54" s="334" t="s">
        <v>50</v>
      </c>
      <c r="V54" s="334" t="s">
        <v>51</v>
      </c>
      <c r="W54" s="334" t="s">
        <v>52</v>
      </c>
      <c r="X54" s="334" t="s">
        <v>53</v>
      </c>
      <c r="Y54" s="334" t="s">
        <v>54</v>
      </c>
      <c r="Z54" s="334" t="s">
        <v>55</v>
      </c>
      <c r="AA54" s="334" t="s">
        <v>56</v>
      </c>
      <c r="AB54" s="334" t="s">
        <v>57</v>
      </c>
      <c r="AC54" s="334" t="s">
        <v>58</v>
      </c>
      <c r="AD54" s="334" t="s">
        <v>59</v>
      </c>
      <c r="AE54" s="334" t="s">
        <v>60</v>
      </c>
      <c r="AF54" s="334" t="s">
        <v>61</v>
      </c>
      <c r="AG54" s="334" t="s">
        <v>62</v>
      </c>
      <c r="AH54" s="334" t="s">
        <v>63</v>
      </c>
      <c r="AI54" s="334" t="s">
        <v>64</v>
      </c>
      <c r="AJ54" s="334" t="s">
        <v>65</v>
      </c>
      <c r="AK54" s="334" t="s">
        <v>66</v>
      </c>
      <c r="AL54" s="334" t="s">
        <v>67</v>
      </c>
      <c r="AM54" s="334" t="s">
        <v>68</v>
      </c>
      <c r="AN54" s="334" t="s">
        <v>69</v>
      </c>
      <c r="AO54" s="334" t="s">
        <v>70</v>
      </c>
      <c r="AP54" s="334" t="s">
        <v>71</v>
      </c>
      <c r="AQ54" s="334" t="s">
        <v>72</v>
      </c>
      <c r="AR54" s="387" t="s">
        <v>73</v>
      </c>
      <c r="AS54" s="541" t="s">
        <v>171</v>
      </c>
      <c r="AT54" s="543" t="s">
        <v>172</v>
      </c>
      <c r="AU54" s="544"/>
      <c r="AV54" s="558" t="s">
        <v>125</v>
      </c>
      <c r="AW54" s="558" t="s">
        <v>173</v>
      </c>
      <c r="AX54" s="558" t="s">
        <v>174</v>
      </c>
      <c r="AY54" s="558" t="s">
        <v>175</v>
      </c>
      <c r="AZ54" s="387" t="s">
        <v>176</v>
      </c>
      <c r="BA54" s="555"/>
      <c r="BB54" s="558" t="s">
        <v>177</v>
      </c>
      <c r="BC54" s="387" t="s">
        <v>178</v>
      </c>
      <c r="BD54" s="555"/>
      <c r="BE54" s="558" t="s">
        <v>179</v>
      </c>
      <c r="BF54" s="560" t="s">
        <v>180</v>
      </c>
      <c r="BG54" s="561"/>
      <c r="BH54" s="387" t="s">
        <v>181</v>
      </c>
      <c r="BI54" s="555"/>
      <c r="BJ54" s="420" t="s">
        <v>182</v>
      </c>
      <c r="BK54" s="421"/>
      <c r="BL54" s="422"/>
      <c r="BM54" s="420" t="s">
        <v>183</v>
      </c>
      <c r="BN54" s="421"/>
      <c r="BO54" s="421"/>
      <c r="BP54" s="422"/>
      <c r="BQ54" s="547" t="s">
        <v>184</v>
      </c>
      <c r="BR54" s="547" t="s">
        <v>185</v>
      </c>
      <c r="BS54" s="217"/>
      <c r="BU54" s="514"/>
      <c r="BV54" s="515"/>
      <c r="BW54" s="515"/>
      <c r="BX54" s="515"/>
      <c r="BY54" s="515"/>
      <c r="BZ54" s="515"/>
      <c r="CA54" s="515"/>
      <c r="CB54" s="515"/>
      <c r="CC54" s="515"/>
      <c r="CD54" s="515"/>
      <c r="CE54" s="515"/>
      <c r="CF54" s="516"/>
    </row>
    <row r="55" spans="1:100" ht="42" customHeight="1" thickBot="1" x14ac:dyDescent="0.25">
      <c r="A55" s="521"/>
      <c r="B55" s="523"/>
      <c r="C55" s="527"/>
      <c r="D55" s="528"/>
      <c r="E55" s="529"/>
      <c r="F55" s="530"/>
      <c r="G55" s="531"/>
      <c r="H55" s="532"/>
      <c r="I55" s="535"/>
      <c r="J55" s="536"/>
      <c r="K55" s="335"/>
      <c r="L55" s="335"/>
      <c r="M55" s="335"/>
      <c r="N55" s="540"/>
      <c r="O55" s="353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 t="s">
        <v>64</v>
      </c>
      <c r="AJ55" s="335"/>
      <c r="AK55" s="335"/>
      <c r="AL55" s="335"/>
      <c r="AM55" s="335"/>
      <c r="AN55" s="335"/>
      <c r="AO55" s="335"/>
      <c r="AP55" s="335"/>
      <c r="AQ55" s="335"/>
      <c r="AR55" s="388"/>
      <c r="AS55" s="542"/>
      <c r="AT55" s="545"/>
      <c r="AU55" s="546"/>
      <c r="AV55" s="559"/>
      <c r="AW55" s="559"/>
      <c r="AX55" s="559"/>
      <c r="AY55" s="559"/>
      <c r="AZ55" s="556"/>
      <c r="BA55" s="557"/>
      <c r="BB55" s="559"/>
      <c r="BC55" s="556"/>
      <c r="BD55" s="557"/>
      <c r="BE55" s="559"/>
      <c r="BF55" s="562"/>
      <c r="BG55" s="563"/>
      <c r="BH55" s="556"/>
      <c r="BI55" s="557"/>
      <c r="BJ55" s="423"/>
      <c r="BK55" s="424"/>
      <c r="BL55" s="425"/>
      <c r="BM55" s="423"/>
      <c r="BN55" s="424"/>
      <c r="BO55" s="424"/>
      <c r="BP55" s="425"/>
      <c r="BQ55" s="548"/>
      <c r="BR55" s="548"/>
      <c r="BS55" s="217"/>
      <c r="BT55" s="218"/>
      <c r="BU55" s="514"/>
      <c r="BV55" s="515"/>
      <c r="BW55" s="515"/>
      <c r="BX55" s="515"/>
      <c r="BY55" s="515"/>
      <c r="BZ55" s="515"/>
      <c r="CA55" s="515"/>
      <c r="CB55" s="515"/>
      <c r="CC55" s="515"/>
      <c r="CD55" s="515"/>
      <c r="CE55" s="515"/>
      <c r="CF55" s="516"/>
    </row>
    <row r="56" spans="1:100" ht="42" customHeight="1" thickBot="1" x14ac:dyDescent="0.25">
      <c r="A56" s="584" t="s">
        <v>125</v>
      </c>
      <c r="B56" s="219"/>
      <c r="C56" s="355"/>
      <c r="D56" s="549"/>
      <c r="E56" s="550"/>
      <c r="F56" s="530"/>
      <c r="G56" s="531"/>
      <c r="H56" s="532"/>
      <c r="I56" s="551" t="s">
        <v>186</v>
      </c>
      <c r="J56" s="552"/>
      <c r="K56" s="220">
        <f>J14</f>
        <v>0</v>
      </c>
      <c r="L56" s="220">
        <f>J15+J16+J17</f>
        <v>0</v>
      </c>
      <c r="M56" s="221">
        <f>INT((M51+N51)/22+0.5)</f>
        <v>0</v>
      </c>
      <c r="N56" s="206"/>
      <c r="O56" s="221">
        <f>INT(O51/22+0.5)</f>
        <v>0</v>
      </c>
      <c r="P56" s="221">
        <f>INT((P51+Q51+R51+S51)/22+0.5)</f>
        <v>0</v>
      </c>
      <c r="Q56" s="221"/>
      <c r="R56" s="221"/>
      <c r="S56" s="221"/>
      <c r="T56" s="221">
        <f>INT(T51/22+0.5)</f>
        <v>0</v>
      </c>
      <c r="U56" s="221">
        <f>INT(U51/22+0.5)</f>
        <v>0</v>
      </c>
      <c r="V56" s="221">
        <f>INT(V51/22+0.5)</f>
        <v>0</v>
      </c>
      <c r="W56" s="221">
        <f>INT((W51+X51+Y51+Z51+AA51)/22+0.5)</f>
        <v>0</v>
      </c>
      <c r="X56" s="221"/>
      <c r="Y56" s="221"/>
      <c r="Z56" s="221"/>
      <c r="AA56" s="221"/>
      <c r="AB56" s="221">
        <f>INT(AB51/22+0.5)</f>
        <v>0</v>
      </c>
      <c r="AC56" s="221">
        <f>INT(AC51/22+0.5)</f>
        <v>0</v>
      </c>
      <c r="AD56" s="221">
        <f>INT(AD51/22+0.5)</f>
        <v>0</v>
      </c>
      <c r="AE56" s="221"/>
      <c r="AF56" s="221">
        <f>INT(AF51/22+0.5)</f>
        <v>0</v>
      </c>
      <c r="AG56" s="221">
        <f>INT(AG51/22+0.5)</f>
        <v>0</v>
      </c>
      <c r="AH56" s="221"/>
      <c r="AI56" s="221"/>
      <c r="AJ56" s="222"/>
      <c r="AK56" s="222"/>
      <c r="AL56" s="221">
        <f>INT((AL51+AR28+AR34+AR40+AR46)/22+0.5)</f>
        <v>0</v>
      </c>
      <c r="AM56" s="221">
        <f>INT((AM51+AR29+AR35+AR41+AR47)/22+0.5)</f>
        <v>0</v>
      </c>
      <c r="AN56" s="221">
        <f>INT((AN51+AR30+AR36+AR42+AR48)/22+0.5)</f>
        <v>0</v>
      </c>
      <c r="AO56" s="221">
        <f>INT((AO51+AR31+AR43)/22+0.5)</f>
        <v>0</v>
      </c>
      <c r="AP56" s="221">
        <f>INT((AP51+AR32+AR44)/22+0.5)</f>
        <v>0</v>
      </c>
      <c r="AQ56" s="221">
        <f>INT((AQ51+AR33+AR45)/22+0.5)</f>
        <v>0</v>
      </c>
      <c r="AR56" s="223"/>
      <c r="AS56" s="224">
        <f>SUM(K56:AR56)</f>
        <v>0</v>
      </c>
      <c r="AT56" s="397">
        <f>IF(J51&gt;3,1,0)</f>
        <v>0</v>
      </c>
      <c r="AU56" s="398"/>
      <c r="AV56" s="71">
        <f>IF(I51&gt;795,2,IF(I51&gt;199,1,IF(AND(I51&gt;149,J50&gt;1),1,0)))</f>
        <v>0</v>
      </c>
      <c r="AW56" s="71">
        <f>IF(OR(I51&gt;149,J50&gt;1),1,0)</f>
        <v>0</v>
      </c>
      <c r="AX56" s="71">
        <f>IF(AND(W51+X51+Y51+Z51+AA51&gt;89,SUM(AZ47:BD49)&gt;1),2,IF(AND(W51+X51+Y51+Z51+AA51&gt;89,SUM(AZ47:BD49)&gt;0),1,IF(AND((W51+X51+Y51+Z51+AA51)&gt;39,(W51+X51+Y51+Z51+AA51&lt;90),SUM(AZ47:BD49)&gt;0),1,0)))</f>
        <v>0</v>
      </c>
      <c r="AY56" s="71">
        <f>IF(AND(AF51&gt;39,AZ46&gt;1),2,IF(AND(AF51&gt;39,AZ46&gt;0),1,IF(AND(AF51&gt;9,AF51&lt;40,AZ46&gt;0),1,0)))</f>
        <v>0</v>
      </c>
      <c r="AZ56" s="397">
        <f>IF(AND(I51&gt;295,BN37+BP37&gt;40),1,IF(AND(J50&gt;1,BN37+BP37&gt;40,I51&gt;149),1,0))</f>
        <v>0</v>
      </c>
      <c r="BA56" s="398">
        <f>IF(O51&gt;[1]ثوابت!$B$2,3,IF(O51&gt;[1]ثوابت!$B$3,2,IF(OR(O51&gt;[1]ثوابت!$B$4,P50&gt;[1]ثوابت!$B$5),1,0)))</f>
        <v>0</v>
      </c>
      <c r="BB56" s="71">
        <f>IF(I51&gt;224,1,IF(AND(J50&gt;1,I51&gt;149),1,0))</f>
        <v>0</v>
      </c>
      <c r="BC56" s="397">
        <f>IF(J40&gt;0,1,IF(J41&gt;0,1,IF(J42&gt;1,1,IF(SUM(J43:J45)&gt;1,1,IF(SUM(J46:J49)&gt;2,1,0)))))</f>
        <v>0</v>
      </c>
      <c r="BD56" s="398"/>
      <c r="BE56" s="71">
        <f>IF(J40&gt;0,1,IF(J41&gt;0,1,IF(J42&gt;1,1,IF(SUM(J43:J45)&gt;1,1,IF(SUM(J46:J49)&gt;2,1,0)))))</f>
        <v>0</v>
      </c>
      <c r="BF56" s="397">
        <f>IF(COUNTA(J26:J27,J38:J39)&gt;0,0,IF(AND(COUNTA(J26:J27,J38:J39)=0,J25=0,COUNTA(J28:J33,J40:J45)&gt;1),1,0))</f>
        <v>0</v>
      </c>
      <c r="BG56" s="398"/>
      <c r="BH56" s="553"/>
      <c r="BI56" s="554"/>
      <c r="BJ56" s="397">
        <f>SUM(AT56:BI56)</f>
        <v>0</v>
      </c>
      <c r="BK56" s="462"/>
      <c r="BL56" s="398"/>
      <c r="BM56" s="564">
        <f>AS56+BJ56</f>
        <v>0</v>
      </c>
      <c r="BN56" s="565"/>
      <c r="BO56" s="565"/>
      <c r="BP56" s="566"/>
      <c r="BQ56" s="225"/>
      <c r="BR56" s="71">
        <f>IF(I51&gt;999,4,IF(I51&gt;499,3,IF(I51&gt;249,2,IF(J51&gt;1,1,0))))</f>
        <v>0</v>
      </c>
      <c r="BS56" s="217"/>
      <c r="BT56" s="218"/>
      <c r="BU56" s="517"/>
      <c r="BV56" s="518"/>
      <c r="BW56" s="518"/>
      <c r="BX56" s="518"/>
      <c r="BY56" s="518"/>
      <c r="BZ56" s="518"/>
      <c r="CA56" s="518"/>
      <c r="CB56" s="518"/>
      <c r="CC56" s="518"/>
      <c r="CD56" s="518"/>
      <c r="CE56" s="518"/>
      <c r="CF56" s="519"/>
    </row>
    <row r="57" spans="1:100" ht="42" customHeight="1" thickBot="1" x14ac:dyDescent="0.45">
      <c r="A57" s="584" t="s">
        <v>187</v>
      </c>
      <c r="B57" s="219"/>
      <c r="C57" s="355"/>
      <c r="D57" s="356"/>
      <c r="E57" s="357"/>
      <c r="F57" s="530"/>
      <c r="G57" s="531"/>
      <c r="H57" s="532"/>
      <c r="I57" s="567" t="s">
        <v>188</v>
      </c>
      <c r="J57" s="568"/>
      <c r="K57" s="219"/>
      <c r="L57" s="219"/>
      <c r="M57" s="219"/>
      <c r="N57" s="206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26"/>
      <c r="Z57" s="219"/>
      <c r="AA57" s="226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27">
        <f>SUM(K57:AR57)</f>
        <v>0</v>
      </c>
      <c r="AT57" s="569"/>
      <c r="AU57" s="570"/>
      <c r="AV57" s="228"/>
      <c r="AW57" s="228"/>
      <c r="AX57" s="228"/>
      <c r="AY57" s="228"/>
      <c r="AZ57" s="409"/>
      <c r="BA57" s="411"/>
      <c r="BB57" s="229"/>
      <c r="BC57" s="409"/>
      <c r="BD57" s="411"/>
      <c r="BE57" s="229"/>
      <c r="BF57" s="409"/>
      <c r="BG57" s="411"/>
      <c r="BH57" s="409"/>
      <c r="BI57" s="411"/>
      <c r="BJ57" s="399">
        <f>SUM(AT57:BI57)</f>
        <v>0</v>
      </c>
      <c r="BK57" s="400"/>
      <c r="BL57" s="401"/>
      <c r="BM57" s="399">
        <f>BJ57+AS57</f>
        <v>0</v>
      </c>
      <c r="BN57" s="400"/>
      <c r="BO57" s="400"/>
      <c r="BP57" s="401"/>
      <c r="BQ57" s="229"/>
      <c r="BR57" s="228"/>
      <c r="BS57" s="189"/>
      <c r="BT57" s="189"/>
      <c r="BU57" s="230"/>
      <c r="BV57" s="231"/>
      <c r="BW57" s="231" t="s">
        <v>189</v>
      </c>
      <c r="BX57" s="232"/>
      <c r="BY57" s="232"/>
      <c r="BZ57" s="232"/>
      <c r="CA57" s="232" t="s">
        <v>190</v>
      </c>
      <c r="CB57" s="232"/>
      <c r="CC57" s="232"/>
      <c r="CD57" s="232"/>
      <c r="CE57" s="232"/>
      <c r="CF57" s="232" t="s">
        <v>191</v>
      </c>
      <c r="CG57" s="233"/>
      <c r="CH57" s="234"/>
      <c r="CI57" s="233"/>
      <c r="CJ57" s="233"/>
      <c r="CK57" s="233" t="s">
        <v>192</v>
      </c>
      <c r="CL57" s="235"/>
      <c r="CM57" s="235"/>
      <c r="CN57" s="235"/>
      <c r="CO57" s="235"/>
      <c r="CP57" s="233"/>
      <c r="CQ57" s="233" t="s">
        <v>193</v>
      </c>
      <c r="CR57" s="233"/>
      <c r="CS57" s="233"/>
      <c r="CT57" s="235"/>
      <c r="CU57" s="3"/>
      <c r="CV57" s="3"/>
    </row>
    <row r="58" spans="1:100" ht="42" customHeight="1" thickBot="1" x14ac:dyDescent="0.25">
      <c r="A58" s="584" t="s">
        <v>174</v>
      </c>
      <c r="B58" s="219"/>
      <c r="C58" s="355"/>
      <c r="D58" s="356"/>
      <c r="E58" s="357"/>
      <c r="F58" s="530"/>
      <c r="G58" s="531"/>
      <c r="H58" s="532"/>
      <c r="I58" s="571" t="s">
        <v>194</v>
      </c>
      <c r="J58" s="572"/>
      <c r="K58" s="219"/>
      <c r="L58" s="219"/>
      <c r="M58" s="219"/>
      <c r="N58" s="206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27">
        <f>SUM(K58:AR58)</f>
        <v>0</v>
      </c>
      <c r="AT58" s="569"/>
      <c r="AU58" s="570"/>
      <c r="AV58" s="228"/>
      <c r="AW58" s="228"/>
      <c r="AX58" s="228"/>
      <c r="AY58" s="228"/>
      <c r="AZ58" s="409"/>
      <c r="BA58" s="411"/>
      <c r="BB58" s="229"/>
      <c r="BC58" s="409"/>
      <c r="BD58" s="411"/>
      <c r="BE58" s="229"/>
      <c r="BF58" s="409"/>
      <c r="BG58" s="411"/>
      <c r="BH58" s="409"/>
      <c r="BI58" s="411"/>
      <c r="BJ58" s="399">
        <f>SUM(AT58:BI58)</f>
        <v>0</v>
      </c>
      <c r="BK58" s="400"/>
      <c r="BL58" s="401"/>
      <c r="BM58" s="399">
        <f>BJ58+AS58</f>
        <v>0</v>
      </c>
      <c r="BN58" s="400"/>
      <c r="BO58" s="400"/>
      <c r="BP58" s="401"/>
      <c r="BQ58" s="229"/>
      <c r="BR58" s="228"/>
      <c r="BS58" s="189"/>
      <c r="BT58" s="189"/>
      <c r="BU58" s="236" t="s">
        <v>195</v>
      </c>
      <c r="BV58" s="237"/>
      <c r="BW58" s="238"/>
      <c r="BX58" s="237"/>
      <c r="BY58" s="239"/>
      <c r="BZ58" s="240"/>
      <c r="CA58" s="241"/>
      <c r="CB58" s="237"/>
      <c r="CC58" s="238"/>
      <c r="CD58" s="238"/>
      <c r="CE58" s="241"/>
      <c r="CF58" s="242"/>
      <c r="CG58" s="242"/>
      <c r="CH58" s="238"/>
      <c r="CI58" s="243"/>
      <c r="CJ58" s="241"/>
      <c r="CK58" s="241"/>
      <c r="CL58" s="241"/>
      <c r="CM58" s="241"/>
      <c r="CN58" s="241"/>
      <c r="CO58" s="241"/>
      <c r="CP58" s="242"/>
      <c r="CQ58" s="243"/>
      <c r="CR58" s="242"/>
      <c r="CS58" s="242"/>
      <c r="CT58" s="241"/>
      <c r="CU58" s="241"/>
      <c r="CV58" s="241"/>
    </row>
    <row r="59" spans="1:100" ht="42" customHeight="1" thickBot="1" x14ac:dyDescent="0.25">
      <c r="A59" s="584" t="s">
        <v>175</v>
      </c>
      <c r="B59" s="219"/>
      <c r="C59" s="355"/>
      <c r="D59" s="356"/>
      <c r="E59" s="357"/>
      <c r="F59" s="530"/>
      <c r="G59" s="531"/>
      <c r="H59" s="532"/>
      <c r="I59" s="571" t="s">
        <v>196</v>
      </c>
      <c r="J59" s="572"/>
      <c r="K59" s="71">
        <f t="shared" ref="K59:AR59" si="34">IF(K57&gt;K58,K57-K58,0)</f>
        <v>0</v>
      </c>
      <c r="L59" s="71">
        <f t="shared" si="34"/>
        <v>0</v>
      </c>
      <c r="M59" s="71">
        <f t="shared" si="34"/>
        <v>0</v>
      </c>
      <c r="N59" s="206"/>
      <c r="O59" s="71">
        <f t="shared" si="34"/>
        <v>0</v>
      </c>
      <c r="P59" s="71">
        <f t="shared" si="34"/>
        <v>0</v>
      </c>
      <c r="Q59" s="71">
        <f t="shared" si="34"/>
        <v>0</v>
      </c>
      <c r="R59" s="71">
        <f t="shared" si="34"/>
        <v>0</v>
      </c>
      <c r="S59" s="71">
        <f t="shared" si="34"/>
        <v>0</v>
      </c>
      <c r="T59" s="71">
        <f t="shared" si="34"/>
        <v>0</v>
      </c>
      <c r="U59" s="71">
        <f t="shared" si="34"/>
        <v>0</v>
      </c>
      <c r="V59" s="71">
        <f t="shared" si="34"/>
        <v>0</v>
      </c>
      <c r="W59" s="71">
        <f t="shared" si="34"/>
        <v>0</v>
      </c>
      <c r="X59" s="71">
        <f t="shared" si="34"/>
        <v>0</v>
      </c>
      <c r="Y59" s="71">
        <f t="shared" si="34"/>
        <v>0</v>
      </c>
      <c r="Z59" s="71">
        <f t="shared" si="34"/>
        <v>0</v>
      </c>
      <c r="AA59" s="71">
        <f t="shared" si="34"/>
        <v>0</v>
      </c>
      <c r="AB59" s="71">
        <f t="shared" si="34"/>
        <v>0</v>
      </c>
      <c r="AC59" s="71">
        <f t="shared" si="34"/>
        <v>0</v>
      </c>
      <c r="AD59" s="71">
        <f t="shared" si="34"/>
        <v>0</v>
      </c>
      <c r="AE59" s="71">
        <f t="shared" si="34"/>
        <v>0</v>
      </c>
      <c r="AF59" s="71">
        <f t="shared" si="34"/>
        <v>0</v>
      </c>
      <c r="AG59" s="71">
        <f t="shared" si="34"/>
        <v>0</v>
      </c>
      <c r="AH59" s="71">
        <f t="shared" si="34"/>
        <v>0</v>
      </c>
      <c r="AI59" s="71">
        <f t="shared" si="34"/>
        <v>0</v>
      </c>
      <c r="AJ59" s="71">
        <f t="shared" si="34"/>
        <v>0</v>
      </c>
      <c r="AK59" s="71">
        <f t="shared" si="34"/>
        <v>0</v>
      </c>
      <c r="AL59" s="71">
        <f t="shared" si="34"/>
        <v>0</v>
      </c>
      <c r="AM59" s="71">
        <f t="shared" si="34"/>
        <v>0</v>
      </c>
      <c r="AN59" s="71">
        <f t="shared" si="34"/>
        <v>0</v>
      </c>
      <c r="AO59" s="71">
        <f t="shared" si="34"/>
        <v>0</v>
      </c>
      <c r="AP59" s="71">
        <f t="shared" si="34"/>
        <v>0</v>
      </c>
      <c r="AQ59" s="71">
        <f t="shared" si="34"/>
        <v>0</v>
      </c>
      <c r="AR59" s="71">
        <f t="shared" si="34"/>
        <v>0</v>
      </c>
      <c r="AS59" s="227">
        <f>SUM(K59:AR59)</f>
        <v>0</v>
      </c>
      <c r="AT59" s="397">
        <f>IF(AT57&gt;AT58,AT57-AT58,0)</f>
        <v>0</v>
      </c>
      <c r="AU59" s="398"/>
      <c r="AV59" s="227">
        <f>IF(AV57&gt;AV58,AV57-AV58,0)</f>
        <v>0</v>
      </c>
      <c r="AW59" s="227">
        <f>IF(AW57&gt;AW58,AW57-AW58,0)</f>
        <v>0</v>
      </c>
      <c r="AX59" s="227">
        <f>IF(AX57&gt;AX58,AX57-AX58,0)</f>
        <v>0</v>
      </c>
      <c r="AY59" s="227">
        <f>IF(AY57&gt;AY58,AY57-AY58,0)</f>
        <v>0</v>
      </c>
      <c r="AZ59" s="399">
        <f>IF(AZ57&gt;AZ58,AZ57-AZ58,0)</f>
        <v>0</v>
      </c>
      <c r="BA59" s="401"/>
      <c r="BB59" s="227">
        <f>IF(BB57&gt;BB58,BB57-BB58,0)</f>
        <v>0</v>
      </c>
      <c r="BC59" s="399">
        <f>IF(BC57&gt;BC58,BC57-BC58,0)</f>
        <v>0</v>
      </c>
      <c r="BD59" s="401"/>
      <c r="BE59" s="227">
        <f>IF(BE57&gt;BE58,BE57-BE58,0)</f>
        <v>0</v>
      </c>
      <c r="BF59" s="399">
        <f>IF(BF57&gt;BF58,BF57-BF58,0)</f>
        <v>0</v>
      </c>
      <c r="BG59" s="401"/>
      <c r="BH59" s="399">
        <f>IF(BH57&gt;BH58,BH57-BH58,0)</f>
        <v>0</v>
      </c>
      <c r="BI59" s="401"/>
      <c r="BJ59" s="399">
        <f>SUM(AT59:BI59)</f>
        <v>0</v>
      </c>
      <c r="BK59" s="400"/>
      <c r="BL59" s="401"/>
      <c r="BM59" s="399">
        <f>BJ59+AS59</f>
        <v>0</v>
      </c>
      <c r="BN59" s="400"/>
      <c r="BO59" s="400"/>
      <c r="BP59" s="401"/>
      <c r="BQ59" s="227">
        <f>IF(BQ57&gt;BQ58,BQ57-BQ58,0)</f>
        <v>0</v>
      </c>
      <c r="BR59" s="227">
        <f>IF(BR57&gt;BR58,BR57-BR58,0)</f>
        <v>0</v>
      </c>
      <c r="BS59" s="189"/>
      <c r="BT59" s="189"/>
      <c r="BU59" s="236"/>
      <c r="BV59" s="237"/>
      <c r="BW59" s="238"/>
      <c r="BX59" s="237"/>
      <c r="BY59" s="239"/>
      <c r="BZ59" s="240"/>
      <c r="CA59" s="244"/>
      <c r="CB59" s="237"/>
      <c r="CC59" s="238"/>
      <c r="CD59" s="238"/>
      <c r="CE59" s="244"/>
      <c r="CF59" s="242"/>
      <c r="CG59" s="242"/>
      <c r="CH59" s="238"/>
      <c r="CI59" s="243"/>
      <c r="CJ59" s="244"/>
    </row>
    <row r="60" spans="1:100" ht="42" customHeight="1" thickBot="1" x14ac:dyDescent="0.3">
      <c r="A60" s="584" t="s">
        <v>197</v>
      </c>
      <c r="B60" s="226"/>
      <c r="C60" s="581"/>
      <c r="D60" s="582"/>
      <c r="E60" s="583"/>
      <c r="F60" s="423"/>
      <c r="G60" s="424"/>
      <c r="H60" s="425"/>
      <c r="I60" s="571" t="s">
        <v>198</v>
      </c>
      <c r="J60" s="572"/>
      <c r="K60" s="71">
        <f t="shared" ref="K60:AR60" si="35">IF(K57&lt;K58,K58-K57,0)</f>
        <v>0</v>
      </c>
      <c r="L60" s="71">
        <f t="shared" si="35"/>
        <v>0</v>
      </c>
      <c r="M60" s="71">
        <f t="shared" si="35"/>
        <v>0</v>
      </c>
      <c r="N60" s="206"/>
      <c r="O60" s="71">
        <f t="shared" si="35"/>
        <v>0</v>
      </c>
      <c r="P60" s="71">
        <f t="shared" si="35"/>
        <v>0</v>
      </c>
      <c r="Q60" s="71">
        <f t="shared" si="35"/>
        <v>0</v>
      </c>
      <c r="R60" s="71">
        <f t="shared" si="35"/>
        <v>0</v>
      </c>
      <c r="S60" s="71">
        <f t="shared" si="35"/>
        <v>0</v>
      </c>
      <c r="T60" s="71">
        <f t="shared" si="35"/>
        <v>0</v>
      </c>
      <c r="U60" s="71">
        <f t="shared" si="35"/>
        <v>0</v>
      </c>
      <c r="V60" s="71">
        <f t="shared" si="35"/>
        <v>0</v>
      </c>
      <c r="W60" s="71">
        <f t="shared" si="35"/>
        <v>0</v>
      </c>
      <c r="X60" s="71">
        <f t="shared" si="35"/>
        <v>0</v>
      </c>
      <c r="Y60" s="71">
        <f t="shared" si="35"/>
        <v>0</v>
      </c>
      <c r="Z60" s="71">
        <f t="shared" si="35"/>
        <v>0</v>
      </c>
      <c r="AA60" s="71">
        <f t="shared" si="35"/>
        <v>0</v>
      </c>
      <c r="AB60" s="71">
        <f t="shared" si="35"/>
        <v>0</v>
      </c>
      <c r="AC60" s="71">
        <f t="shared" si="35"/>
        <v>0</v>
      </c>
      <c r="AD60" s="71">
        <f t="shared" si="35"/>
        <v>0</v>
      </c>
      <c r="AE60" s="71">
        <f t="shared" si="35"/>
        <v>0</v>
      </c>
      <c r="AF60" s="71">
        <f t="shared" si="35"/>
        <v>0</v>
      </c>
      <c r="AG60" s="71">
        <f t="shared" si="35"/>
        <v>0</v>
      </c>
      <c r="AH60" s="71">
        <f t="shared" si="35"/>
        <v>0</v>
      </c>
      <c r="AI60" s="71">
        <f t="shared" si="35"/>
        <v>0</v>
      </c>
      <c r="AJ60" s="71">
        <f t="shared" si="35"/>
        <v>0</v>
      </c>
      <c r="AK60" s="71">
        <f t="shared" si="35"/>
        <v>0</v>
      </c>
      <c r="AL60" s="71">
        <f t="shared" si="35"/>
        <v>0</v>
      </c>
      <c r="AM60" s="71">
        <f t="shared" si="35"/>
        <v>0</v>
      </c>
      <c r="AN60" s="71">
        <f t="shared" si="35"/>
        <v>0</v>
      </c>
      <c r="AO60" s="71">
        <f t="shared" si="35"/>
        <v>0</v>
      </c>
      <c r="AP60" s="71">
        <f t="shared" si="35"/>
        <v>0</v>
      </c>
      <c r="AQ60" s="71">
        <f t="shared" si="35"/>
        <v>0</v>
      </c>
      <c r="AR60" s="71">
        <f t="shared" si="35"/>
        <v>0</v>
      </c>
      <c r="AS60" s="227">
        <f>SUM(K60:AR60)</f>
        <v>0</v>
      </c>
      <c r="AT60" s="399">
        <f>IF(AT57&lt;AT58,AT58-AT57,0)</f>
        <v>0</v>
      </c>
      <c r="AU60" s="401"/>
      <c r="AV60" s="227">
        <f>IF(AV57&lt;AV58,AV58-AV57,0)</f>
        <v>0</v>
      </c>
      <c r="AW60" s="227">
        <f>IF(AW57&lt;AW58,AW58-AW57,0)</f>
        <v>0</v>
      </c>
      <c r="AX60" s="227">
        <f>IF(AX57&lt;AX58,AX58-AX57,0)</f>
        <v>0</v>
      </c>
      <c r="AY60" s="227">
        <f>IF(AY57&lt;AY58,AY58-AY57,0)</f>
        <v>0</v>
      </c>
      <c r="AZ60" s="399">
        <f>IF(AZ57&lt;AZ58,AZ58-AZ57,0)</f>
        <v>0</v>
      </c>
      <c r="BA60" s="401"/>
      <c r="BB60" s="227">
        <f>IF(BB57&lt;BB58,BB58-BB57,0)</f>
        <v>0</v>
      </c>
      <c r="BC60" s="399">
        <f>IF(BC57&lt;BC58,BC58-BC57,0)</f>
        <v>0</v>
      </c>
      <c r="BD60" s="401"/>
      <c r="BE60" s="227">
        <f>IF(BE57&lt;BE58,BE58-BE57,0)</f>
        <v>0</v>
      </c>
      <c r="BF60" s="399">
        <f>IF(BF57&lt;BF58,BF58-BF57,0)</f>
        <v>0</v>
      </c>
      <c r="BG60" s="401"/>
      <c r="BH60" s="399">
        <f>IF(BH57&lt;BH58,BH58-BH57,0)</f>
        <v>0</v>
      </c>
      <c r="BI60" s="401"/>
      <c r="BJ60" s="399">
        <f>SUM(AT60:BI60)</f>
        <v>0</v>
      </c>
      <c r="BK60" s="400"/>
      <c r="BL60" s="401"/>
      <c r="BM60" s="399">
        <f>BJ60+AS60</f>
        <v>0</v>
      </c>
      <c r="BN60" s="400"/>
      <c r="BO60" s="400"/>
      <c r="BP60" s="401"/>
      <c r="BQ60" s="227">
        <f>IF(BQ57&lt;BQ58,BQ58-BQ57,0)</f>
        <v>0</v>
      </c>
      <c r="BR60" s="227">
        <f>IF(BR57&lt;BR58,BR58-BR57,0)</f>
        <v>0</v>
      </c>
      <c r="BS60" s="189"/>
      <c r="BT60" s="189"/>
      <c r="BU60" s="236" t="s">
        <v>199</v>
      </c>
      <c r="BV60" s="245"/>
      <c r="BW60" s="245"/>
      <c r="BX60" s="245"/>
      <c r="BY60" s="246"/>
      <c r="BZ60" s="246"/>
      <c r="CA60" s="246"/>
      <c r="CB60" s="246"/>
      <c r="CC60" s="240"/>
      <c r="CD60" s="240"/>
      <c r="CE60" s="247"/>
      <c r="CF60" s="247"/>
      <c r="CG60" s="245"/>
      <c r="CH60" s="245"/>
      <c r="CI60" s="245"/>
      <c r="CJ60" s="240"/>
      <c r="CK60" s="247"/>
      <c r="CL60" s="245"/>
      <c r="CM60" s="245"/>
      <c r="CN60" s="245"/>
      <c r="CO60" s="244"/>
    </row>
    <row r="61" spans="1:100" ht="42" customHeight="1" x14ac:dyDescent="0.3">
      <c r="A61" s="248"/>
      <c r="B61" s="573" t="s">
        <v>142</v>
      </c>
      <c r="C61" s="575" t="s">
        <v>200</v>
      </c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5"/>
      <c r="X61" s="575"/>
      <c r="Y61" s="575"/>
      <c r="Z61" s="575"/>
      <c r="AA61" s="575"/>
      <c r="AB61" s="575"/>
      <c r="AC61" s="575"/>
      <c r="AD61" s="575"/>
      <c r="AE61" s="575"/>
      <c r="AF61" s="575"/>
      <c r="AG61" s="575"/>
      <c r="AH61" s="575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577" t="s">
        <v>201</v>
      </c>
      <c r="BF61" s="577"/>
      <c r="BG61" s="577"/>
      <c r="BH61" s="577"/>
      <c r="BI61" s="577"/>
      <c r="BJ61" s="577"/>
      <c r="BK61" s="577"/>
      <c r="BL61" s="577"/>
      <c r="BM61" s="577"/>
      <c r="BN61" s="577"/>
      <c r="BO61" s="577"/>
      <c r="BP61" s="577"/>
      <c r="BQ61" s="578"/>
      <c r="BR61" s="578"/>
      <c r="BS61" s="249"/>
      <c r="BU61" s="250"/>
      <c r="BV61" s="245"/>
      <c r="BW61" s="245"/>
      <c r="BX61" s="245"/>
      <c r="BY61" s="246"/>
      <c r="BZ61" s="246"/>
      <c r="CA61" s="246"/>
      <c r="CB61" s="245"/>
      <c r="CC61" s="240"/>
      <c r="CD61" s="240"/>
      <c r="CE61" s="240"/>
      <c r="CF61" s="240"/>
      <c r="CG61" s="245"/>
      <c r="CH61" s="245"/>
      <c r="CI61" s="245"/>
      <c r="CJ61" s="240"/>
      <c r="CK61" s="240"/>
      <c r="CL61" s="245"/>
      <c r="CM61" s="245"/>
      <c r="CN61" s="245"/>
      <c r="CO61" s="244"/>
      <c r="CP61" s="244"/>
      <c r="CQ61" s="244"/>
      <c r="CR61" s="244"/>
      <c r="CS61" s="244"/>
      <c r="CT61" s="241"/>
      <c r="CU61" s="251"/>
      <c r="CV61" s="241"/>
    </row>
    <row r="62" spans="1:100" ht="42" customHeight="1" x14ac:dyDescent="0.3">
      <c r="A62" s="3"/>
      <c r="B62" s="574"/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576"/>
      <c r="Y62" s="576"/>
      <c r="Z62" s="576"/>
      <c r="AA62" s="576"/>
      <c r="AB62" s="576"/>
      <c r="AC62" s="576"/>
      <c r="AD62" s="576"/>
      <c r="AE62" s="576"/>
      <c r="AF62" s="576"/>
      <c r="AG62" s="576"/>
      <c r="AH62" s="576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579" t="s">
        <v>202</v>
      </c>
      <c r="BK62" s="579"/>
      <c r="BL62" s="579"/>
      <c r="BM62" s="579"/>
      <c r="BN62" s="252"/>
      <c r="BO62" s="252"/>
      <c r="BP62" s="252"/>
      <c r="BQ62" s="252"/>
      <c r="BR62" s="252"/>
      <c r="BS62" s="253"/>
      <c r="BT62" s="253"/>
      <c r="BU62" s="250"/>
      <c r="BV62" s="245"/>
      <c r="BW62" s="245"/>
      <c r="BX62" s="245"/>
      <c r="BY62" s="245"/>
      <c r="BZ62" s="245"/>
      <c r="CA62" s="246"/>
      <c r="CB62" s="245"/>
      <c r="CC62" s="240"/>
      <c r="CD62" s="240"/>
      <c r="CE62" s="247"/>
      <c r="CF62" s="247"/>
      <c r="CG62" s="245"/>
      <c r="CH62" s="245"/>
      <c r="CI62" s="245"/>
      <c r="CJ62" s="240"/>
      <c r="CK62" s="578" t="s">
        <v>201</v>
      </c>
      <c r="CL62" s="578"/>
      <c r="CM62" s="578"/>
      <c r="CN62" s="578"/>
      <c r="CO62" s="578"/>
      <c r="CP62" s="578"/>
      <c r="CQ62" s="578"/>
      <c r="CR62" s="578"/>
      <c r="CS62" s="578"/>
      <c r="CT62" s="578"/>
      <c r="CU62" s="578"/>
      <c r="CV62" s="578"/>
    </row>
    <row r="63" spans="1:100" ht="42" customHeight="1" x14ac:dyDescent="0.3">
      <c r="A63" s="3"/>
      <c r="B63" s="574"/>
      <c r="C63" s="580" t="s">
        <v>203</v>
      </c>
      <c r="D63" s="580"/>
      <c r="E63" s="580"/>
      <c r="F63" s="580"/>
      <c r="G63" s="580"/>
      <c r="H63" s="580"/>
      <c r="I63" s="580"/>
      <c r="J63" s="580"/>
      <c r="K63" s="580"/>
      <c r="L63" s="580"/>
      <c r="M63" s="580"/>
      <c r="N63" s="580"/>
      <c r="O63" s="580"/>
      <c r="P63" s="580"/>
      <c r="Q63" s="580"/>
      <c r="R63" s="580"/>
      <c r="S63" s="580"/>
      <c r="T63" s="580"/>
      <c r="U63" s="580"/>
      <c r="V63" s="580"/>
      <c r="W63" s="580"/>
      <c r="X63" s="580"/>
      <c r="Y63" s="254"/>
      <c r="Z63" s="254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579"/>
      <c r="BK63" s="579"/>
      <c r="BL63" s="579"/>
      <c r="BM63" s="579"/>
      <c r="BN63" s="252"/>
      <c r="BO63" s="252"/>
      <c r="BP63" s="252"/>
      <c r="BQ63" s="252"/>
      <c r="BR63" s="252"/>
      <c r="BS63" s="253"/>
      <c r="BT63" s="253"/>
      <c r="BU63" s="255"/>
      <c r="BV63" s="240"/>
      <c r="BW63" s="240"/>
      <c r="BX63" s="240"/>
      <c r="BY63" s="245"/>
      <c r="BZ63" s="245"/>
      <c r="CA63" s="246"/>
      <c r="CB63" s="245"/>
      <c r="CC63" s="240"/>
      <c r="CD63" s="240"/>
      <c r="CE63" s="240"/>
      <c r="CF63" s="240"/>
      <c r="CG63" s="240"/>
      <c r="CH63" s="240"/>
      <c r="CI63" s="240"/>
      <c r="CJ63" s="240"/>
      <c r="CK63" s="578"/>
      <c r="CL63" s="578"/>
      <c r="CM63" s="578"/>
      <c r="CN63" s="578"/>
      <c r="CO63" s="578"/>
      <c r="CP63" s="578"/>
      <c r="CQ63" s="578"/>
      <c r="CR63" s="578"/>
      <c r="CS63" s="578"/>
      <c r="CT63" s="578"/>
      <c r="CU63" s="578"/>
      <c r="CV63" s="578"/>
    </row>
    <row r="64" spans="1:100" ht="42" customHeight="1" x14ac:dyDescent="0.3">
      <c r="A64" s="3"/>
      <c r="B64" s="574"/>
      <c r="C64" s="580"/>
      <c r="D64" s="580"/>
      <c r="E64" s="580"/>
      <c r="F64" s="580"/>
      <c r="G64" s="580"/>
      <c r="H64" s="580"/>
      <c r="I64" s="580"/>
      <c r="J64" s="580"/>
      <c r="K64" s="580"/>
      <c r="L64" s="580"/>
      <c r="M64" s="580"/>
      <c r="N64" s="580"/>
      <c r="O64" s="580"/>
      <c r="P64" s="580"/>
      <c r="Q64" s="580"/>
      <c r="R64" s="580"/>
      <c r="S64" s="580"/>
      <c r="T64" s="580"/>
      <c r="U64" s="580"/>
      <c r="V64" s="580"/>
      <c r="W64" s="580"/>
      <c r="X64" s="580"/>
      <c r="Y64" s="254"/>
      <c r="Z64" s="254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579"/>
      <c r="BK64" s="579"/>
      <c r="BL64" s="579"/>
      <c r="BM64" s="579"/>
      <c r="BN64" s="252"/>
      <c r="BO64" s="252"/>
      <c r="BP64" s="252"/>
      <c r="BQ64" s="252"/>
      <c r="BR64" s="252"/>
      <c r="BS64" s="253"/>
      <c r="BT64" s="253"/>
      <c r="BU64" s="256"/>
      <c r="BV64" s="256"/>
      <c r="BW64" s="256"/>
      <c r="BX64" s="256"/>
      <c r="BY64" s="257"/>
      <c r="BZ64" s="257"/>
      <c r="CA64" s="258"/>
      <c r="CB64" s="257"/>
      <c r="CC64" s="256"/>
      <c r="CD64" s="256"/>
      <c r="CE64" s="256"/>
      <c r="CF64" s="256"/>
      <c r="CG64" s="256"/>
      <c r="CH64" s="256"/>
      <c r="CI64" s="256"/>
      <c r="CJ64" s="256"/>
      <c r="CK64" s="256"/>
      <c r="CL64" s="256"/>
      <c r="CM64" s="3"/>
      <c r="CN64" s="3"/>
      <c r="CO64" s="3"/>
      <c r="CP64" s="3"/>
      <c r="CQ64" s="3"/>
      <c r="CR64" s="3"/>
      <c r="CS64" s="3"/>
      <c r="CT64" s="3"/>
      <c r="CU64" s="259" t="s">
        <v>204</v>
      </c>
      <c r="CV64" s="3"/>
    </row>
    <row r="65" spans="1:100" ht="2.2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260"/>
      <c r="T65" s="3"/>
      <c r="U65" s="3"/>
      <c r="V65" s="3"/>
      <c r="W65" s="3"/>
      <c r="X65" s="3"/>
      <c r="Y65" s="254"/>
      <c r="Z65" s="254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579"/>
      <c r="BK65" s="579"/>
      <c r="BL65" s="579"/>
      <c r="BM65" s="579"/>
      <c r="BN65" s="252"/>
      <c r="BO65" s="252"/>
      <c r="BP65" s="252"/>
      <c r="BQ65" s="252"/>
      <c r="BR65" s="252"/>
      <c r="BS65" s="253"/>
      <c r="BT65" s="253"/>
      <c r="BU65" s="256"/>
      <c r="BV65" s="256"/>
      <c r="BW65" s="256"/>
      <c r="BX65" s="256"/>
      <c r="BY65" s="256"/>
      <c r="BZ65" s="256"/>
      <c r="CA65" s="256"/>
      <c r="CB65" s="257"/>
      <c r="CC65" s="256"/>
      <c r="CD65" s="256"/>
      <c r="CE65" s="256"/>
      <c r="CF65" s="256"/>
      <c r="CG65" s="256"/>
      <c r="CH65" s="256"/>
      <c r="CI65" s="256"/>
      <c r="CJ65" s="256"/>
      <c r="CK65" s="256"/>
      <c r="CL65" s="256"/>
      <c r="CM65" s="256"/>
      <c r="CN65" s="256"/>
      <c r="CO65" s="3"/>
      <c r="CP65" s="3"/>
      <c r="CQ65" s="3"/>
      <c r="CR65" s="3"/>
      <c r="CS65" s="3"/>
      <c r="CT65" s="3"/>
      <c r="CU65" s="3"/>
      <c r="CV65" s="3"/>
    </row>
  </sheetData>
  <mergeCells count="663">
    <mergeCell ref="BM60:BP60"/>
    <mergeCell ref="B61:B64"/>
    <mergeCell ref="C61:AH62"/>
    <mergeCell ref="BE61:BR61"/>
    <mergeCell ref="BJ62:BM65"/>
    <mergeCell ref="CK62:CV63"/>
    <mergeCell ref="C63:X64"/>
    <mergeCell ref="BJ59:BL59"/>
    <mergeCell ref="BM59:BP59"/>
    <mergeCell ref="C60:E60"/>
    <mergeCell ref="I60:J60"/>
    <mergeCell ref="AT60:AU60"/>
    <mergeCell ref="AZ60:BA60"/>
    <mergeCell ref="BC60:BD60"/>
    <mergeCell ref="BF60:BG60"/>
    <mergeCell ref="BH60:BI60"/>
    <mergeCell ref="BJ60:BL60"/>
    <mergeCell ref="BH58:BI58"/>
    <mergeCell ref="BJ58:BL58"/>
    <mergeCell ref="BM58:BP58"/>
    <mergeCell ref="C59:E59"/>
    <mergeCell ref="I59:J59"/>
    <mergeCell ref="AT59:AU59"/>
    <mergeCell ref="AZ59:BA59"/>
    <mergeCell ref="BC59:BD59"/>
    <mergeCell ref="BF59:BG59"/>
    <mergeCell ref="BH59:BI59"/>
    <mergeCell ref="C58:E58"/>
    <mergeCell ref="I58:J58"/>
    <mergeCell ref="AT58:AU58"/>
    <mergeCell ref="AZ58:BA58"/>
    <mergeCell ref="BC58:BD58"/>
    <mergeCell ref="BF58:BG58"/>
    <mergeCell ref="BM56:BP56"/>
    <mergeCell ref="C57:E57"/>
    <mergeCell ref="I57:J57"/>
    <mergeCell ref="AT57:AU57"/>
    <mergeCell ref="AZ57:BA57"/>
    <mergeCell ref="BC57:BD57"/>
    <mergeCell ref="BF57:BG57"/>
    <mergeCell ref="BH57:BI57"/>
    <mergeCell ref="BJ57:BL57"/>
    <mergeCell ref="BM57:BP57"/>
    <mergeCell ref="BQ54:BQ55"/>
    <mergeCell ref="BR54:BR55"/>
    <mergeCell ref="C56:E56"/>
    <mergeCell ref="I56:J56"/>
    <mergeCell ref="AT56:AU56"/>
    <mergeCell ref="AZ56:BA56"/>
    <mergeCell ref="BC56:BD56"/>
    <mergeCell ref="BF56:BG56"/>
    <mergeCell ref="BH56:BI56"/>
    <mergeCell ref="BJ56:BL56"/>
    <mergeCell ref="BC54:BD55"/>
    <mergeCell ref="BE54:BE55"/>
    <mergeCell ref="BF54:BG55"/>
    <mergeCell ref="BH54:BI55"/>
    <mergeCell ref="BJ54:BL55"/>
    <mergeCell ref="BM54:BP55"/>
    <mergeCell ref="AV54:AV55"/>
    <mergeCell ref="AW54:AW55"/>
    <mergeCell ref="AX54:AX55"/>
    <mergeCell ref="AY54:AY55"/>
    <mergeCell ref="AZ54:BA55"/>
    <mergeCell ref="BB54:BB55"/>
    <mergeCell ref="AO54:AO55"/>
    <mergeCell ref="AP54:AP55"/>
    <mergeCell ref="AQ54:AQ55"/>
    <mergeCell ref="AR54:AR55"/>
    <mergeCell ref="AS54:AS55"/>
    <mergeCell ref="AT54:AU55"/>
    <mergeCell ref="AI54:AI55"/>
    <mergeCell ref="AJ54:AJ55"/>
    <mergeCell ref="AK54:AK55"/>
    <mergeCell ref="AL54:AL55"/>
    <mergeCell ref="AM54:AM55"/>
    <mergeCell ref="AN54:AN55"/>
    <mergeCell ref="N54:N55"/>
    <mergeCell ref="O54:O55"/>
    <mergeCell ref="P54:P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A51:B51"/>
    <mergeCell ref="BU51:CF51"/>
    <mergeCell ref="BU53:CF56"/>
    <mergeCell ref="A54:A55"/>
    <mergeCell ref="B54:B55"/>
    <mergeCell ref="C54:E55"/>
    <mergeCell ref="F54:H60"/>
    <mergeCell ref="I54:J55"/>
    <mergeCell ref="A50:B50"/>
    <mergeCell ref="AV50:AY50"/>
    <mergeCell ref="AZ50:BD50"/>
    <mergeCell ref="BE50:BG50"/>
    <mergeCell ref="BH50:BJ50"/>
    <mergeCell ref="BL50:BM50"/>
    <mergeCell ref="CD48:CH50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CI48:CK50"/>
    <mergeCell ref="CL48:CM50"/>
    <mergeCell ref="AV49:AY49"/>
    <mergeCell ref="AZ49:BD49"/>
    <mergeCell ref="BE49:BG49"/>
    <mergeCell ref="BH49:BJ49"/>
    <mergeCell ref="BL49:BM49"/>
    <mergeCell ref="BN49:BO49"/>
    <mergeCell ref="BP49:BR49"/>
    <mergeCell ref="BN50:BO50"/>
    <mergeCell ref="BP50:BR50"/>
    <mergeCell ref="BP47:BR47"/>
    <mergeCell ref="AV48:AY48"/>
    <mergeCell ref="AZ48:BD48"/>
    <mergeCell ref="BE48:BG48"/>
    <mergeCell ref="BH48:BJ48"/>
    <mergeCell ref="BL48:BM48"/>
    <mergeCell ref="BN48:BO48"/>
    <mergeCell ref="BP48:BR48"/>
    <mergeCell ref="AV47:AY47"/>
    <mergeCell ref="AZ47:BD47"/>
    <mergeCell ref="BE47:BG47"/>
    <mergeCell ref="BH47:BJ47"/>
    <mergeCell ref="BL47:BM47"/>
    <mergeCell ref="BN47:BO47"/>
    <mergeCell ref="CL45:CM47"/>
    <mergeCell ref="CN45:CV50"/>
    <mergeCell ref="A46:A49"/>
    <mergeCell ref="AV46:AY46"/>
    <mergeCell ref="AZ46:BD46"/>
    <mergeCell ref="BE46:BG46"/>
    <mergeCell ref="BH46:BJ46"/>
    <mergeCell ref="BL46:BM46"/>
    <mergeCell ref="BN46:BO46"/>
    <mergeCell ref="BP46:BR46"/>
    <mergeCell ref="A40:A45"/>
    <mergeCell ref="BZ39:CA41"/>
    <mergeCell ref="CB39:CC41"/>
    <mergeCell ref="CD39:CH41"/>
    <mergeCell ref="CI39:CK41"/>
    <mergeCell ref="BX40:BY50"/>
    <mergeCell ref="CI42:CK44"/>
    <mergeCell ref="BZ48:CA50"/>
    <mergeCell ref="CB48:CC50"/>
    <mergeCell ref="AV39:BD39"/>
    <mergeCell ref="BE39:BG39"/>
    <mergeCell ref="BH39:BJ39"/>
    <mergeCell ref="BL39:BM39"/>
    <mergeCell ref="BN39:BO39"/>
    <mergeCell ref="CN44:CV44"/>
    <mergeCell ref="BE45:BG45"/>
    <mergeCell ref="BH45:BJ45"/>
    <mergeCell ref="BL45:BM45"/>
    <mergeCell ref="BN45:BO45"/>
    <mergeCell ref="BP45:BR45"/>
    <mergeCell ref="BZ45:CA47"/>
    <mergeCell ref="CB45:CC47"/>
    <mergeCell ref="CD45:CH47"/>
    <mergeCell ref="CI45:CK47"/>
    <mergeCell ref="CL42:CM44"/>
    <mergeCell ref="AV43:BJ43"/>
    <mergeCell ref="BL43:BM43"/>
    <mergeCell ref="BN43:BO43"/>
    <mergeCell ref="BP43:BR43"/>
    <mergeCell ref="AV44:AY45"/>
    <mergeCell ref="AZ44:BD45"/>
    <mergeCell ref="BE44:BJ44"/>
    <mergeCell ref="BL44:BM44"/>
    <mergeCell ref="BN44:BO44"/>
    <mergeCell ref="BL42:BM42"/>
    <mergeCell ref="BN42:BO42"/>
    <mergeCell ref="BP42:BR42"/>
    <mergeCell ref="BZ42:CA44"/>
    <mergeCell ref="CB42:CC44"/>
    <mergeCell ref="CD42:CH44"/>
    <mergeCell ref="BP44:BR44"/>
    <mergeCell ref="CN40:CV43"/>
    <mergeCell ref="AV41:BD41"/>
    <mergeCell ref="BE41:BG41"/>
    <mergeCell ref="BH41:BJ41"/>
    <mergeCell ref="BL41:BM41"/>
    <mergeCell ref="BN41:BO41"/>
    <mergeCell ref="BP41:BR41"/>
    <mergeCell ref="AV42:BD42"/>
    <mergeCell ref="BE42:BG42"/>
    <mergeCell ref="BH42:BJ42"/>
    <mergeCell ref="CL39:CM41"/>
    <mergeCell ref="CN39:CV39"/>
    <mergeCell ref="AV40:BD40"/>
    <mergeCell ref="BE40:BG40"/>
    <mergeCell ref="BH40:BJ40"/>
    <mergeCell ref="BL40:BM40"/>
    <mergeCell ref="BN40:BO40"/>
    <mergeCell ref="BP40:BR40"/>
    <mergeCell ref="BU40:BW50"/>
    <mergeCell ref="BU39:BW39"/>
    <mergeCell ref="BX39:BY39"/>
    <mergeCell ref="BP39:BR39"/>
    <mergeCell ref="CR37:CT37"/>
    <mergeCell ref="CU37:CV37"/>
    <mergeCell ref="A38:A39"/>
    <mergeCell ref="AV38:BD38"/>
    <mergeCell ref="BE38:BG38"/>
    <mergeCell ref="BH38:BJ38"/>
    <mergeCell ref="BL38:BM38"/>
    <mergeCell ref="BN38:BO38"/>
    <mergeCell ref="BP38:BR38"/>
    <mergeCell ref="BU38:CV38"/>
    <mergeCell ref="BZ37:CA37"/>
    <mergeCell ref="CB37:CC37"/>
    <mergeCell ref="CD37:CG37"/>
    <mergeCell ref="CH37:CK37"/>
    <mergeCell ref="CL37:CM37"/>
    <mergeCell ref="CN37:CQ37"/>
    <mergeCell ref="A34:A37"/>
    <mergeCell ref="BZ35:CA35"/>
    <mergeCell ref="CB35:CC35"/>
    <mergeCell ref="CD35:CG35"/>
    <mergeCell ref="CH35:CK35"/>
    <mergeCell ref="CN36:CQ36"/>
    <mergeCell ref="CR36:CT36"/>
    <mergeCell ref="AV37:BD37"/>
    <mergeCell ref="BE37:BG37"/>
    <mergeCell ref="BH37:BJ37"/>
    <mergeCell ref="BL37:BM37"/>
    <mergeCell ref="BN37:BO37"/>
    <mergeCell ref="BP37:BR37"/>
    <mergeCell ref="BV37:BW37"/>
    <mergeCell ref="BX37:BY37"/>
    <mergeCell ref="BX36:BY36"/>
    <mergeCell ref="BZ36:CA36"/>
    <mergeCell ref="CB36:CC36"/>
    <mergeCell ref="CD36:CG36"/>
    <mergeCell ref="CH36:CK36"/>
    <mergeCell ref="CL36:CM36"/>
    <mergeCell ref="AV36:BD36"/>
    <mergeCell ref="BE36:BG36"/>
    <mergeCell ref="BH36:BJ36"/>
    <mergeCell ref="BL36:BM36"/>
    <mergeCell ref="BN36:BO36"/>
    <mergeCell ref="BP36:BR36"/>
    <mergeCell ref="BV36:BW36"/>
    <mergeCell ref="BV35:BW35"/>
    <mergeCell ref="BX35:BY35"/>
    <mergeCell ref="CH34:CK34"/>
    <mergeCell ref="CL34:CM34"/>
    <mergeCell ref="CN34:CQ34"/>
    <mergeCell ref="CR34:CT34"/>
    <mergeCell ref="AV35:BD35"/>
    <mergeCell ref="BE35:BG35"/>
    <mergeCell ref="BH35:BJ35"/>
    <mergeCell ref="BL35:BM35"/>
    <mergeCell ref="BN35:BO35"/>
    <mergeCell ref="BP35:BR35"/>
    <mergeCell ref="BP34:BR34"/>
    <mergeCell ref="BV34:BW34"/>
    <mergeCell ref="BX34:BY34"/>
    <mergeCell ref="BZ34:CA34"/>
    <mergeCell ref="CB34:CC34"/>
    <mergeCell ref="CD34:CG34"/>
    <mergeCell ref="AV34:BD34"/>
    <mergeCell ref="BE34:BG34"/>
    <mergeCell ref="BH34:BJ34"/>
    <mergeCell ref="BL34:BM34"/>
    <mergeCell ref="BN34:BO34"/>
    <mergeCell ref="CL35:CM35"/>
    <mergeCell ref="CN35:CQ35"/>
    <mergeCell ref="CR35:CT35"/>
    <mergeCell ref="CR33:CT33"/>
    <mergeCell ref="CR32:CT32"/>
    <mergeCell ref="AV33:BD33"/>
    <mergeCell ref="BE33:BG33"/>
    <mergeCell ref="BH33:BJ33"/>
    <mergeCell ref="BL33:BM33"/>
    <mergeCell ref="BN33:BO33"/>
    <mergeCell ref="BP33:BR33"/>
    <mergeCell ref="BV33:BW33"/>
    <mergeCell ref="BX33:BY33"/>
    <mergeCell ref="BZ33:CA33"/>
    <mergeCell ref="BZ32:CA32"/>
    <mergeCell ref="CB32:CC32"/>
    <mergeCell ref="CD32:CG32"/>
    <mergeCell ref="CH32:CK32"/>
    <mergeCell ref="CL32:CM32"/>
    <mergeCell ref="CN32:CQ32"/>
    <mergeCell ref="BE32:BG32"/>
    <mergeCell ref="BH32:BJ32"/>
    <mergeCell ref="CD31:CG31"/>
    <mergeCell ref="CH31:CK31"/>
    <mergeCell ref="CL31:CM31"/>
    <mergeCell ref="CN31:CQ31"/>
    <mergeCell ref="CB33:CC33"/>
    <mergeCell ref="CD33:CG33"/>
    <mergeCell ref="CH33:CK33"/>
    <mergeCell ref="CL33:CM33"/>
    <mergeCell ref="CN33:CQ33"/>
    <mergeCell ref="AV30:BJ30"/>
    <mergeCell ref="BL30:BR30"/>
    <mergeCell ref="BV30:BW30"/>
    <mergeCell ref="BX30:BY30"/>
    <mergeCell ref="BZ30:CA30"/>
    <mergeCell ref="CB30:CC30"/>
    <mergeCell ref="CD30:CG30"/>
    <mergeCell ref="CH30:CK30"/>
    <mergeCell ref="CR31:CT31"/>
    <mergeCell ref="CL30:CM30"/>
    <mergeCell ref="CN30:CQ30"/>
    <mergeCell ref="CR30:CT30"/>
    <mergeCell ref="AV31:BD32"/>
    <mergeCell ref="BE31:BJ31"/>
    <mergeCell ref="BL31:BM32"/>
    <mergeCell ref="BN31:BR31"/>
    <mergeCell ref="BV31:BW31"/>
    <mergeCell ref="BX31:BY31"/>
    <mergeCell ref="BZ31:CA31"/>
    <mergeCell ref="BN32:BO32"/>
    <mergeCell ref="BP32:BR32"/>
    <mergeCell ref="BV32:BW32"/>
    <mergeCell ref="BX32:BY32"/>
    <mergeCell ref="CB31:CC31"/>
    <mergeCell ref="A28:A33"/>
    <mergeCell ref="AV28:BA28"/>
    <mergeCell ref="BB28:BH28"/>
    <mergeCell ref="BI28:BK28"/>
    <mergeCell ref="BL28:BR28"/>
    <mergeCell ref="BV28:BW28"/>
    <mergeCell ref="CN28:CQ28"/>
    <mergeCell ref="CR28:CT28"/>
    <mergeCell ref="AV29:BR29"/>
    <mergeCell ref="BV29:BW29"/>
    <mergeCell ref="BX29:BY29"/>
    <mergeCell ref="BZ29:CA29"/>
    <mergeCell ref="CB29:CC29"/>
    <mergeCell ref="CD29:CG29"/>
    <mergeCell ref="CH29:CK29"/>
    <mergeCell ref="CL29:CM29"/>
    <mergeCell ref="BX28:BY28"/>
    <mergeCell ref="BZ28:CA28"/>
    <mergeCell ref="CB28:CC28"/>
    <mergeCell ref="CD28:CG28"/>
    <mergeCell ref="CH28:CK28"/>
    <mergeCell ref="CL28:CM28"/>
    <mergeCell ref="CN29:CQ29"/>
    <mergeCell ref="CR29:CT29"/>
    <mergeCell ref="CR26:CT26"/>
    <mergeCell ref="AV27:BA27"/>
    <mergeCell ref="BB27:BH27"/>
    <mergeCell ref="BI27:BK27"/>
    <mergeCell ref="BL27:BR27"/>
    <mergeCell ref="BV27:BW27"/>
    <mergeCell ref="BX27:BY27"/>
    <mergeCell ref="BZ27:CA27"/>
    <mergeCell ref="CB27:CC27"/>
    <mergeCell ref="CD27:CG27"/>
    <mergeCell ref="BZ26:CA26"/>
    <mergeCell ref="CB26:CC26"/>
    <mergeCell ref="CD26:CG26"/>
    <mergeCell ref="CH26:CK26"/>
    <mergeCell ref="CL26:CM26"/>
    <mergeCell ref="CN26:CQ26"/>
    <mergeCell ref="CH27:CK27"/>
    <mergeCell ref="CL27:CM27"/>
    <mergeCell ref="CN27:CQ27"/>
    <mergeCell ref="CR27:CT27"/>
    <mergeCell ref="A26:A27"/>
    <mergeCell ref="AV26:BA26"/>
    <mergeCell ref="BB26:BH26"/>
    <mergeCell ref="BI26:BK26"/>
    <mergeCell ref="BL26:BR26"/>
    <mergeCell ref="BV26:BW26"/>
    <mergeCell ref="BX26:BY26"/>
    <mergeCell ref="BV25:BW25"/>
    <mergeCell ref="BX25:BY25"/>
    <mergeCell ref="BL24:BR24"/>
    <mergeCell ref="AV25:BA25"/>
    <mergeCell ref="BB25:BH25"/>
    <mergeCell ref="BI25:BK25"/>
    <mergeCell ref="BL25:BR25"/>
    <mergeCell ref="CB23:CC24"/>
    <mergeCell ref="CL25:CM25"/>
    <mergeCell ref="CN25:CQ25"/>
    <mergeCell ref="CR25:CT25"/>
    <mergeCell ref="BZ25:CA25"/>
    <mergeCell ref="CB25:CC25"/>
    <mergeCell ref="CD25:CG25"/>
    <mergeCell ref="CH25:CK25"/>
    <mergeCell ref="CD23:CG24"/>
    <mergeCell ref="CH23:CK24"/>
    <mergeCell ref="CL23:CM24"/>
    <mergeCell ref="CN23:CQ24"/>
    <mergeCell ref="CR23:CT24"/>
    <mergeCell ref="CN22:CQ22"/>
    <mergeCell ref="CR22:CT22"/>
    <mergeCell ref="AV23:BA23"/>
    <mergeCell ref="BB23:BH23"/>
    <mergeCell ref="BI23:BK23"/>
    <mergeCell ref="BL23:BR23"/>
    <mergeCell ref="BU23:BU24"/>
    <mergeCell ref="BV23:BW24"/>
    <mergeCell ref="BX23:BY24"/>
    <mergeCell ref="BZ23:CA24"/>
    <mergeCell ref="BX22:BY22"/>
    <mergeCell ref="BZ22:CA22"/>
    <mergeCell ref="CB22:CC22"/>
    <mergeCell ref="CD22:CG22"/>
    <mergeCell ref="CH22:CK22"/>
    <mergeCell ref="CL22:CM22"/>
    <mergeCell ref="AV24:BA24"/>
    <mergeCell ref="BB24:BH24"/>
    <mergeCell ref="BI24:BK24"/>
    <mergeCell ref="CH20:CK21"/>
    <mergeCell ref="CL20:CM21"/>
    <mergeCell ref="CN20:CQ21"/>
    <mergeCell ref="CR20:CT21"/>
    <mergeCell ref="AU21:BR21"/>
    <mergeCell ref="AV22:BA22"/>
    <mergeCell ref="BB22:BH22"/>
    <mergeCell ref="BI22:BK22"/>
    <mergeCell ref="BL22:BR22"/>
    <mergeCell ref="BV22:BW22"/>
    <mergeCell ref="BU20:BU21"/>
    <mergeCell ref="BV20:BW21"/>
    <mergeCell ref="BX20:BY21"/>
    <mergeCell ref="BZ20:CA21"/>
    <mergeCell ref="CB20:CC21"/>
    <mergeCell ref="CD20:CG21"/>
    <mergeCell ref="AU19:BG19"/>
    <mergeCell ref="BH19:BJ19"/>
    <mergeCell ref="BN19:BO19"/>
    <mergeCell ref="BP19:BR19"/>
    <mergeCell ref="BX18:BY19"/>
    <mergeCell ref="BZ18:CA19"/>
    <mergeCell ref="CB18:CC19"/>
    <mergeCell ref="CD18:CG19"/>
    <mergeCell ref="CH18:CK19"/>
    <mergeCell ref="AV18:BA18"/>
    <mergeCell ref="BB18:BG18"/>
    <mergeCell ref="BN18:BO18"/>
    <mergeCell ref="BP18:BR18"/>
    <mergeCell ref="BU18:BU19"/>
    <mergeCell ref="BV18:BW19"/>
    <mergeCell ref="BP17:BR17"/>
    <mergeCell ref="BP16:BR16"/>
    <mergeCell ref="BU16:BU17"/>
    <mergeCell ref="BV16:BW17"/>
    <mergeCell ref="BX16:BY17"/>
    <mergeCell ref="BZ16:CA17"/>
    <mergeCell ref="CB16:CC17"/>
    <mergeCell ref="CN18:CQ19"/>
    <mergeCell ref="CR18:CT19"/>
    <mergeCell ref="CL18:CM19"/>
    <mergeCell ref="CL14:CM15"/>
    <mergeCell ref="CN14:CQ15"/>
    <mergeCell ref="CR14:CT15"/>
    <mergeCell ref="A15:A25"/>
    <mergeCell ref="AV15:BA15"/>
    <mergeCell ref="BB15:BG15"/>
    <mergeCell ref="BN15:BO15"/>
    <mergeCell ref="BP15:BR15"/>
    <mergeCell ref="AV16:BA16"/>
    <mergeCell ref="BB16:BG16"/>
    <mergeCell ref="BV14:BW15"/>
    <mergeCell ref="BX14:BY15"/>
    <mergeCell ref="BZ14:CA15"/>
    <mergeCell ref="CB14:CC15"/>
    <mergeCell ref="CD14:CG15"/>
    <mergeCell ref="CH14:CK15"/>
    <mergeCell ref="CD16:CG17"/>
    <mergeCell ref="CH16:CK17"/>
    <mergeCell ref="CL16:CM17"/>
    <mergeCell ref="CN16:CQ17"/>
    <mergeCell ref="CR16:CT17"/>
    <mergeCell ref="AV17:BA17"/>
    <mergeCell ref="BB17:BG17"/>
    <mergeCell ref="BN17:BO17"/>
    <mergeCell ref="BP13:BR13"/>
    <mergeCell ref="AV14:BA14"/>
    <mergeCell ref="BB14:BG14"/>
    <mergeCell ref="BN14:BO14"/>
    <mergeCell ref="BP14:BR14"/>
    <mergeCell ref="BU14:BU15"/>
    <mergeCell ref="CB12:CC13"/>
    <mergeCell ref="CD12:CG13"/>
    <mergeCell ref="CH12:CK13"/>
    <mergeCell ref="CL12:CM13"/>
    <mergeCell ref="CN12:CQ13"/>
    <mergeCell ref="CR12:CT13"/>
    <mergeCell ref="CR11:CT11"/>
    <mergeCell ref="A12:A14"/>
    <mergeCell ref="AV12:BA12"/>
    <mergeCell ref="BB12:BG12"/>
    <mergeCell ref="BN12:BO12"/>
    <mergeCell ref="BP12:BR12"/>
    <mergeCell ref="BU12:BU13"/>
    <mergeCell ref="BV12:BW13"/>
    <mergeCell ref="BX12:BY13"/>
    <mergeCell ref="BZ12:CA13"/>
    <mergeCell ref="BZ11:CA11"/>
    <mergeCell ref="CB11:CC11"/>
    <mergeCell ref="CD11:CG11"/>
    <mergeCell ref="CH11:CK11"/>
    <mergeCell ref="CL11:CM11"/>
    <mergeCell ref="CN11:CQ11"/>
    <mergeCell ref="AR10:AR11"/>
    <mergeCell ref="AS10:AS11"/>
    <mergeCell ref="AL10:AL11"/>
    <mergeCell ref="AM10:AM11"/>
    <mergeCell ref="AN10:AN11"/>
    <mergeCell ref="CH10:CK10"/>
    <mergeCell ref="CL10:CM10"/>
    <mergeCell ref="CN10:CQ10"/>
    <mergeCell ref="CR10:CT10"/>
    <mergeCell ref="AV11:BA11"/>
    <mergeCell ref="BB11:BG11"/>
    <mergeCell ref="BN11:BO11"/>
    <mergeCell ref="BP11:BR11"/>
    <mergeCell ref="BV11:BW11"/>
    <mergeCell ref="BX11:BY11"/>
    <mergeCell ref="BP10:BR10"/>
    <mergeCell ref="BV10:BW10"/>
    <mergeCell ref="BX10:BY10"/>
    <mergeCell ref="BZ10:CA10"/>
    <mergeCell ref="CB10:CC10"/>
    <mergeCell ref="CD10:CG10"/>
    <mergeCell ref="AV10:BA10"/>
    <mergeCell ref="BB10:BG10"/>
    <mergeCell ref="BH10:BJ18"/>
    <mergeCell ref="BN10:BO10"/>
    <mergeCell ref="AV13:BA13"/>
    <mergeCell ref="BB13:BG13"/>
    <mergeCell ref="BN13:BO13"/>
    <mergeCell ref="BN16:BO16"/>
    <mergeCell ref="Y10:Y11"/>
    <mergeCell ref="AO10:AO11"/>
    <mergeCell ref="AP10:AP11"/>
    <mergeCell ref="AQ10:AQ11"/>
    <mergeCell ref="AF10:AF11"/>
    <mergeCell ref="AG10:AG11"/>
    <mergeCell ref="AH10:AH11"/>
    <mergeCell ref="AI10:AI11"/>
    <mergeCell ref="AJ10:AJ11"/>
    <mergeCell ref="AK10:AK11"/>
    <mergeCell ref="N10:N11"/>
    <mergeCell ref="O10:O11"/>
    <mergeCell ref="P10:P11"/>
    <mergeCell ref="Q10:Q11"/>
    <mergeCell ref="R10:R11"/>
    <mergeCell ref="S10:S11"/>
    <mergeCell ref="CL9:CM9"/>
    <mergeCell ref="CN9:CQ9"/>
    <mergeCell ref="CR9:CT9"/>
    <mergeCell ref="BZ9:CA9"/>
    <mergeCell ref="CB9:CC9"/>
    <mergeCell ref="CD9:CG9"/>
    <mergeCell ref="CH9:CK9"/>
    <mergeCell ref="Z10:Z11"/>
    <mergeCell ref="AA10:AA11"/>
    <mergeCell ref="AB10:AB11"/>
    <mergeCell ref="AC10:AC11"/>
    <mergeCell ref="AD10:AD11"/>
    <mergeCell ref="AE10:AE11"/>
    <mergeCell ref="T10:T11"/>
    <mergeCell ref="U10:U11"/>
    <mergeCell ref="V10:V11"/>
    <mergeCell ref="W10:W11"/>
    <mergeCell ref="X10:X11"/>
    <mergeCell ref="A8:J8"/>
    <mergeCell ref="K8:AS9"/>
    <mergeCell ref="AU8:BR8"/>
    <mergeCell ref="A9:A11"/>
    <mergeCell ref="B9:B11"/>
    <mergeCell ref="C9:F9"/>
    <mergeCell ref="BU7:BU8"/>
    <mergeCell ref="BV7:BW8"/>
    <mergeCell ref="BX7:BY8"/>
    <mergeCell ref="C10:E10"/>
    <mergeCell ref="F10:F11"/>
    <mergeCell ref="G10:I10"/>
    <mergeCell ref="J10:J11"/>
    <mergeCell ref="K10:K11"/>
    <mergeCell ref="L10:L11"/>
    <mergeCell ref="M10:M11"/>
    <mergeCell ref="BV9:BW9"/>
    <mergeCell ref="BX9:BY9"/>
    <mergeCell ref="G9:J9"/>
    <mergeCell ref="AV9:BA9"/>
    <mergeCell ref="BB9:BG9"/>
    <mergeCell ref="BH9:BJ9"/>
    <mergeCell ref="BN9:BO9"/>
    <mergeCell ref="BP9:BR9"/>
    <mergeCell ref="W7:AA7"/>
    <mergeCell ref="AB7:AI7"/>
    <mergeCell ref="BU5:BU6"/>
    <mergeCell ref="BV5:BW6"/>
    <mergeCell ref="BX5:BY6"/>
    <mergeCell ref="CH7:CK8"/>
    <mergeCell ref="CL7:CM8"/>
    <mergeCell ref="CN7:CQ8"/>
    <mergeCell ref="CR7:CT8"/>
    <mergeCell ref="BZ7:CA8"/>
    <mergeCell ref="CB7:CC8"/>
    <mergeCell ref="CD7:CG8"/>
    <mergeCell ref="B5:D5"/>
    <mergeCell ref="E5:N5"/>
    <mergeCell ref="W5:AA5"/>
    <mergeCell ref="AB5:AI5"/>
    <mergeCell ref="AJ5:AO5"/>
    <mergeCell ref="AP5:BF5"/>
    <mergeCell ref="W6:AA6"/>
    <mergeCell ref="AB6:AI6"/>
    <mergeCell ref="AJ6:AO6"/>
    <mergeCell ref="AP6:BF6"/>
    <mergeCell ref="E4:N4"/>
    <mergeCell ref="W4:AA4"/>
    <mergeCell ref="AB4:AI4"/>
    <mergeCell ref="AJ4:AO4"/>
    <mergeCell ref="AP4:BF4"/>
    <mergeCell ref="CD3:CG4"/>
    <mergeCell ref="CH3:CK4"/>
    <mergeCell ref="CL3:CM4"/>
    <mergeCell ref="BZ5:CA6"/>
    <mergeCell ref="CB5:CC6"/>
    <mergeCell ref="CD5:CG6"/>
    <mergeCell ref="V1:AM1"/>
    <mergeCell ref="BK1:BR1"/>
    <mergeCell ref="B2:D2"/>
    <mergeCell ref="E2:N2"/>
    <mergeCell ref="BU2:CV2"/>
    <mergeCell ref="B3:D3"/>
    <mergeCell ref="E3:N3"/>
    <mergeCell ref="W3:AA3"/>
    <mergeCell ref="AB3:AI3"/>
    <mergeCell ref="AJ3:AO3"/>
    <mergeCell ref="CN3:CQ4"/>
    <mergeCell ref="CR3:CT4"/>
    <mergeCell ref="CU3:CV36"/>
    <mergeCell ref="CH5:CK6"/>
    <mergeCell ref="CL5:CM6"/>
    <mergeCell ref="CN5:CQ6"/>
    <mergeCell ref="CR5:CT6"/>
    <mergeCell ref="AP3:BF3"/>
    <mergeCell ref="BU3:BU4"/>
    <mergeCell ref="BV3:BW4"/>
    <mergeCell ref="BX3:BY4"/>
    <mergeCell ref="BZ3:CA4"/>
    <mergeCell ref="CB3:CC4"/>
    <mergeCell ref="B4:D4"/>
  </mergeCells>
  <pageMargins left="0.70866141732283472" right="0.70866141732283472" top="0.74803149606299213" bottom="0.74803149606299213" header="0.31496062992125984" footer="0.31496062992125984"/>
  <pageSetup paperSize="9" scale="19" orientation="landscape" horizontalDpi="0" verticalDpi="0" r:id="rId1"/>
  <colBreaks count="1" manualBreakCount="1">
    <brk id="70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2020-02-26T07:23:03Z</dcterms:modified>
</cp:coreProperties>
</file>