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بطاقة توزيع الحصص" sheetId="1" r:id="rId1"/>
  </sheets>
  <externalReferences>
    <externalReference r:id="rId4"/>
  </externalReferences>
  <definedNames>
    <definedName name="Z_C15FC9FA_5DB4_4FCE_ACB9_44BC4603FA01_.wvu.Cols" localSheetId="0" hidden="1">'بطاقة توزيع الحصص'!$BT:$BT</definedName>
  </definedNames>
  <calcPr fullCalcOnLoad="1"/>
</workbook>
</file>

<file path=xl/sharedStrings.xml><?xml version="1.0" encoding="utf-8"?>
<sst xmlns="http://schemas.openxmlformats.org/spreadsheetml/2006/main" count="232" uniqueCount="177">
  <si>
    <t>بسم الله الرحمــــــــن الرحيم</t>
  </si>
  <si>
    <t>نموذج رقم (   1   )</t>
  </si>
  <si>
    <t>الرقم</t>
  </si>
  <si>
    <t>التخصص</t>
  </si>
  <si>
    <t>دوام المدرسة                         :</t>
  </si>
  <si>
    <t>الصفوف والطلبة والشعب</t>
  </si>
  <si>
    <t>المدارس الرافدة</t>
  </si>
  <si>
    <t>المرحلة</t>
  </si>
  <si>
    <t>الصف</t>
  </si>
  <si>
    <t>اسم المدرسة الرافدة</t>
  </si>
  <si>
    <t>اعلى صف فيها</t>
  </si>
  <si>
    <t>الطلبة</t>
  </si>
  <si>
    <t>الشعب</t>
  </si>
  <si>
    <t>روضة</t>
  </si>
  <si>
    <t>معلم صف</t>
  </si>
  <si>
    <t>تربية اجتماعية</t>
  </si>
  <si>
    <t>تـــاريخ</t>
  </si>
  <si>
    <t>جغرافيــــــا</t>
  </si>
  <si>
    <t>لغة فرنسية</t>
  </si>
  <si>
    <t>رياضيات</t>
  </si>
  <si>
    <t>علــــوم</t>
  </si>
  <si>
    <t>فيزيــــــاء</t>
  </si>
  <si>
    <t>كيميـــاء</t>
  </si>
  <si>
    <t>احيــــاء</t>
  </si>
  <si>
    <t>علوم ارض</t>
  </si>
  <si>
    <t>تربية رياضية</t>
  </si>
  <si>
    <t>تربية مهنيه</t>
  </si>
  <si>
    <t>حــــاسوب</t>
  </si>
  <si>
    <t>محاسبة</t>
  </si>
  <si>
    <t>متميزون وموهوبون</t>
  </si>
  <si>
    <t>صعوبات تعلم</t>
  </si>
  <si>
    <t>علوم صناعية</t>
  </si>
  <si>
    <t>علوم زراعية</t>
  </si>
  <si>
    <t>علوم فندقية</t>
  </si>
  <si>
    <t>تجميل</t>
  </si>
  <si>
    <t>انتاج ملابس</t>
  </si>
  <si>
    <t>التصنيع المنزلي</t>
  </si>
  <si>
    <t>تدريب عملي</t>
  </si>
  <si>
    <t>مجموع الحصص</t>
  </si>
  <si>
    <t>العدد</t>
  </si>
  <si>
    <t>ذكور</t>
  </si>
  <si>
    <t>اناث</t>
  </si>
  <si>
    <t>مجموع</t>
  </si>
  <si>
    <t>الروضة</t>
  </si>
  <si>
    <t>سنة اولى</t>
  </si>
  <si>
    <t>سنة ثانية</t>
  </si>
  <si>
    <t>الاول</t>
  </si>
  <si>
    <t>الثاني</t>
  </si>
  <si>
    <t>الثالث</t>
  </si>
  <si>
    <t>الرابع</t>
  </si>
  <si>
    <t>الخامس</t>
  </si>
  <si>
    <t>المجموع</t>
  </si>
  <si>
    <t>السادس</t>
  </si>
  <si>
    <t>السابع</t>
  </si>
  <si>
    <t>المدارس المرفودة</t>
  </si>
  <si>
    <t>الثامن</t>
  </si>
  <si>
    <t>اسم المدرسة المرفودة</t>
  </si>
  <si>
    <t>بعدها عن المدرسة</t>
  </si>
  <si>
    <t>توفر المواصلات</t>
  </si>
  <si>
    <t>التاسع</t>
  </si>
  <si>
    <t>العاشر</t>
  </si>
  <si>
    <t>مجموع ( الطلبة / الشعب / الحصص )</t>
  </si>
  <si>
    <t>الاول الثانوي العلمي</t>
  </si>
  <si>
    <t>الاول الثانوي الادبي</t>
  </si>
  <si>
    <t>المساحة</t>
  </si>
  <si>
    <t>البناء المدرسي</t>
  </si>
  <si>
    <t>الغرف الصفية</t>
  </si>
  <si>
    <t>الغرف الادارية والمرافق والمشاغل</t>
  </si>
  <si>
    <t>المساحة بالمتر المربع</t>
  </si>
  <si>
    <t>العدد حسب الملكية</t>
  </si>
  <si>
    <t>المرافق</t>
  </si>
  <si>
    <t xml:space="preserve">ملك </t>
  </si>
  <si>
    <t>مستأجر</t>
  </si>
  <si>
    <t>ملك</t>
  </si>
  <si>
    <t xml:space="preserve">دون 20 </t>
  </si>
  <si>
    <t>ادارة</t>
  </si>
  <si>
    <t>25   -   20</t>
  </si>
  <si>
    <t>معلمون</t>
  </si>
  <si>
    <t>30   -   26</t>
  </si>
  <si>
    <t>36   -    31</t>
  </si>
  <si>
    <t>مساعد</t>
  </si>
  <si>
    <t>الثاني الثانوي العلمي</t>
  </si>
  <si>
    <t>42   -    37</t>
  </si>
  <si>
    <t>مكتبة</t>
  </si>
  <si>
    <t>الثاني الثانوي الادبي</t>
  </si>
  <si>
    <t xml:space="preserve"> 48 فأكثر </t>
  </si>
  <si>
    <t>مرشد</t>
  </si>
  <si>
    <t>مستودع</t>
  </si>
  <si>
    <t>مقصف</t>
  </si>
  <si>
    <t>اذاعة</t>
  </si>
  <si>
    <t>المختبرات</t>
  </si>
  <si>
    <t>المختبر</t>
  </si>
  <si>
    <t>المساحة حسب الملكية</t>
  </si>
  <si>
    <t>مختبر حاسوب</t>
  </si>
  <si>
    <t>مختبر فيزياء</t>
  </si>
  <si>
    <t>مختبر كيمياء</t>
  </si>
  <si>
    <t>مختبر علوم</t>
  </si>
  <si>
    <t>المسمى الاداري</t>
  </si>
  <si>
    <t>المراكز التعليمية والأدارية والفنية</t>
  </si>
  <si>
    <t>نوع المركز</t>
  </si>
  <si>
    <t>مجموع المراكز التعليمية</t>
  </si>
  <si>
    <t>مدير</t>
  </si>
  <si>
    <t>فني مختبر علوم</t>
  </si>
  <si>
    <t>فني مختبر حاسوب</t>
  </si>
  <si>
    <t>امين مكتبة</t>
  </si>
  <si>
    <t>مرشد تربوي</t>
  </si>
  <si>
    <t>محاسب</t>
  </si>
  <si>
    <t>امين مستودع</t>
  </si>
  <si>
    <t>مشرف سكن داخلي</t>
  </si>
  <si>
    <t>مجموع المراكز الادارية</t>
  </si>
  <si>
    <t>مجمــــــوع المراكــــــــــز التعليمية والادارية</t>
  </si>
  <si>
    <t>حارس</t>
  </si>
  <si>
    <t>آذن</t>
  </si>
  <si>
    <t>المقرر</t>
  </si>
  <si>
    <t>المتوفر</t>
  </si>
  <si>
    <t>النقص</t>
  </si>
  <si>
    <t>الزيادة</t>
  </si>
  <si>
    <t>صفحة (  1   )</t>
  </si>
  <si>
    <t>مديرية التربية والتعليم                          :</t>
  </si>
  <si>
    <t xml:space="preserve"> Form QF38-38 rev.a</t>
  </si>
  <si>
    <t>ثقافة مالية</t>
  </si>
  <si>
    <t>تاريخ الأردن</t>
  </si>
  <si>
    <t>مساعد ثانٍ</t>
  </si>
  <si>
    <t>عدد الحصص
 ( اجباري)</t>
  </si>
  <si>
    <t xml:space="preserve">ثاني ثانوي اكاديمي </t>
  </si>
  <si>
    <t>مجموع  ( الطلبة / الشعب / الحصص)</t>
  </si>
  <si>
    <t>المجموع  العام ( الطلبة /  الشعب / الحصص )</t>
  </si>
  <si>
    <t>المقرر الحاسوبي
(تجريبي)</t>
  </si>
  <si>
    <t>الأســـاسية</t>
  </si>
  <si>
    <t xml:space="preserve">أول ثانوي اكاديمي </t>
  </si>
  <si>
    <t>الرقم الوطني للمدرسة                            :</t>
  </si>
  <si>
    <t xml:space="preserve">أمين لوازم مدرسية /كاتب </t>
  </si>
  <si>
    <t>هاتف المدرسة                        :</t>
  </si>
  <si>
    <t>الرقم المتسلسل للمدرسة               :</t>
  </si>
  <si>
    <t xml:space="preserve">ممرض </t>
  </si>
  <si>
    <t>اسم المدرسة                                     :</t>
  </si>
  <si>
    <t>جنس المدرسة                                    :</t>
  </si>
  <si>
    <t>تربية فنية والموسيقية</t>
  </si>
  <si>
    <t>التربية الإسلامية</t>
  </si>
  <si>
    <t>اللغة العربية</t>
  </si>
  <si>
    <t>اللغة الإنجليزية</t>
  </si>
  <si>
    <t>العلوم الإسلامية</t>
  </si>
  <si>
    <t xml:space="preserve">اللغة العربية </t>
  </si>
  <si>
    <t>ملاحظة</t>
  </si>
  <si>
    <t>أمين مكتبة</t>
  </si>
  <si>
    <t>`</t>
  </si>
  <si>
    <t xml:space="preserve">الاول الثانوي الصناعي </t>
  </si>
  <si>
    <t xml:space="preserve">الاول الثانوي الزراعي </t>
  </si>
  <si>
    <t xml:space="preserve">الاول الثانوي الفندقي </t>
  </si>
  <si>
    <t xml:space="preserve">الاول الثانوي انتاج ملابس </t>
  </si>
  <si>
    <t xml:space="preserve">الاول الثانوي تجميل </t>
  </si>
  <si>
    <t xml:space="preserve">الاول الثانوي تصنيع منزلي </t>
  </si>
  <si>
    <t xml:space="preserve">أول ثانوي مهني </t>
  </si>
  <si>
    <t>المباحث الأكاديمية والمهنية  وعدد الحصص</t>
  </si>
  <si>
    <t xml:space="preserve">الثاني الثانوي الصناعي </t>
  </si>
  <si>
    <t xml:space="preserve">الثاني الثانوي الزراعي </t>
  </si>
  <si>
    <t xml:space="preserve">الثاني الثانوي الفندقي </t>
  </si>
  <si>
    <t xml:space="preserve">الثاني الثانوي انتاج ملابس </t>
  </si>
  <si>
    <t xml:space="preserve">الثاني الثانوي تجميل </t>
  </si>
  <si>
    <t xml:space="preserve">الثاني الثانوي تصنيع منزلي </t>
  </si>
  <si>
    <t>الإرشاد التربوي *</t>
  </si>
  <si>
    <t>الوقت الحر(نشاط) **</t>
  </si>
  <si>
    <t>إدارة التخطيط والبحث التربوي</t>
  </si>
  <si>
    <t xml:space="preserve">اسم المدرسة الشريكة في البناء        : </t>
  </si>
  <si>
    <t xml:space="preserve">ثاني ثانوي مهني </t>
  </si>
  <si>
    <t>الأول الثانوي الأدبي  يتم اختيار مادة من الثلاث مواد المدرجة بالون الزهري</t>
  </si>
  <si>
    <t>الثاني الثانوي الأدبي يتم اختيار مادتين من الست مواد المدرجة بالون الزهري علماً بأن مادة اللغة العربية ( تخصص) مادة أختيارية يجب أخذها</t>
  </si>
  <si>
    <t>الثاني الثانوي العلمي يتم اختيار ثلاث مواد من أربع مواد المدرجة بالون الزهري</t>
  </si>
  <si>
    <t xml:space="preserve">المحافظة                       : </t>
  </si>
  <si>
    <t xml:space="preserve">اللواء    / القضاء              : </t>
  </si>
  <si>
    <t>المدينة   / القرية               :</t>
  </si>
  <si>
    <t>اسم التجمع السكاني             :</t>
  </si>
  <si>
    <t>عنوان المدرسة /الحي/الشارع    :</t>
  </si>
  <si>
    <t>2022 /  2021</t>
  </si>
  <si>
    <t xml:space="preserve"> بني كنانة</t>
  </si>
  <si>
    <t>بطاقة التشكيلات المدرسية للعام الدراسي 2022 - 2023 م</t>
  </si>
  <si>
    <t>2023 /  2022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</si>
</sst>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abic Transparent"/>
      <family val="0"/>
    </font>
    <font>
      <b/>
      <sz val="28"/>
      <name val="DecoType Naskh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DecoType Naskh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5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18"/>
      <name val="Arabic Transparent"/>
      <family val="0"/>
    </font>
    <font>
      <b/>
      <sz val="15"/>
      <name val="Arial"/>
      <family val="2"/>
    </font>
    <font>
      <sz val="15"/>
      <name val="Arial"/>
      <family val="2"/>
    </font>
    <font>
      <b/>
      <sz val="22"/>
      <name val="Traditional Arabic"/>
      <family val="1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1" applyNumberFormat="0" applyAlignment="0" applyProtection="0"/>
    <xf numFmtId="0" fontId="11" fillId="7" borderId="2" applyNumberFormat="0" applyAlignment="0" applyProtection="0"/>
    <xf numFmtId="0" fontId="16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2" applyNumberFormat="0" applyAlignment="0" applyProtection="0"/>
    <xf numFmtId="0" fontId="5" fillId="21" borderId="4" applyNumberFormat="0" applyAlignment="0" applyProtection="0"/>
    <xf numFmtId="0" fontId="12" fillId="0" borderId="5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29" fillId="0" borderId="10" xfId="0" applyFont="1" applyBorder="1" applyAlignment="1" applyProtection="1">
      <alignment horizontal="center" vertical="center" textRotation="90" wrapText="1"/>
      <protection/>
    </xf>
    <xf numFmtId="0" fontId="27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center"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center" vertical="center" shrinkToFit="1"/>
      <protection/>
    </xf>
    <xf numFmtId="1" fontId="28" fillId="24" borderId="14" xfId="0" applyNumberFormat="1" applyFont="1" applyFill="1" applyBorder="1" applyAlignment="1" applyProtection="1">
      <alignment horizontal="center" vertical="center" shrinkToFit="1"/>
      <protection/>
    </xf>
    <xf numFmtId="1" fontId="28" fillId="0" borderId="14" xfId="0" applyNumberFormat="1" applyFont="1" applyFill="1" applyBorder="1" applyAlignment="1" applyProtection="1">
      <alignment horizontal="center" vertical="center" shrinkToFit="1"/>
      <protection/>
    </xf>
    <xf numFmtId="1" fontId="31" fillId="0" borderId="13" xfId="0" applyNumberFormat="1" applyFont="1" applyBorder="1" applyAlignment="1" applyProtection="1">
      <alignment horizontal="center" vertical="center" shrinkToFit="1"/>
      <protection/>
    </xf>
    <xf numFmtId="0" fontId="28" fillId="0" borderId="14" xfId="0" applyFont="1" applyBorder="1" applyAlignment="1" applyProtection="1">
      <alignment horizontal="center" vertical="center" shrinkToFit="1"/>
      <protection/>
    </xf>
    <xf numFmtId="0" fontId="31" fillId="0" borderId="14" xfId="0" applyFont="1" applyBorder="1" applyAlignment="1" applyProtection="1">
      <alignment horizontal="center" vertical="center" shrinkToFit="1"/>
      <protection/>
    </xf>
    <xf numFmtId="0" fontId="28" fillId="0" borderId="0" xfId="0" applyFont="1" applyBorder="1" applyAlignment="1">
      <alignment horizontal="center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 shrinkToFi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/>
      <protection/>
    </xf>
    <xf numFmtId="0" fontId="31" fillId="0" borderId="17" xfId="0" applyFont="1" applyFill="1" applyBorder="1" applyAlignment="1" applyProtection="1">
      <alignment horizontal="center" vertical="center" shrinkToFit="1"/>
      <protection/>
    </xf>
    <xf numFmtId="0" fontId="30" fillId="0" borderId="18" xfId="0" applyFont="1" applyBorder="1" applyAlignment="1" applyProtection="1">
      <alignment vertical="top" wrapText="1"/>
      <protection/>
    </xf>
    <xf numFmtId="0" fontId="28" fillId="25" borderId="19" xfId="0" applyFont="1" applyFill="1" applyBorder="1" applyAlignment="1" applyProtection="1">
      <alignment horizontal="center" vertical="center"/>
      <protection/>
    </xf>
    <xf numFmtId="0" fontId="28" fillId="25" borderId="20" xfId="0" applyFont="1" applyFill="1" applyBorder="1" applyAlignment="1" applyProtection="1">
      <alignment horizontal="center" vertical="center"/>
      <protection/>
    </xf>
    <xf numFmtId="0" fontId="28" fillId="25" borderId="21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5" xfId="0" applyFont="1" applyBorder="1" applyAlignment="1" applyProtection="1">
      <alignment horizontal="center" vertical="center" shrinkToFit="1"/>
      <protection/>
    </xf>
    <xf numFmtId="0" fontId="41" fillId="0" borderId="26" xfId="0" applyFont="1" applyBorder="1" applyAlignment="1" applyProtection="1">
      <alignment horizontal="center" vertical="center" shrinkToFit="1"/>
      <protection/>
    </xf>
    <xf numFmtId="0" fontId="41" fillId="0" borderId="14" xfId="0" applyFont="1" applyBorder="1" applyAlignment="1" applyProtection="1">
      <alignment horizontal="center" vertical="center" shrinkToFit="1"/>
      <protection/>
    </xf>
    <xf numFmtId="0" fontId="27" fillId="0" borderId="27" xfId="0" applyFont="1" applyBorder="1" applyAlignment="1" applyProtection="1">
      <alignment horizontal="center" vertical="center" shrinkToFit="1"/>
      <protection/>
    </xf>
    <xf numFmtId="0" fontId="40" fillId="0" borderId="28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 shrinkToFit="1"/>
      <protection/>
    </xf>
    <xf numFmtId="0" fontId="41" fillId="0" borderId="29" xfId="0" applyFont="1" applyBorder="1" applyAlignment="1" applyProtection="1">
      <alignment horizontal="center" vertical="center" shrinkToFit="1"/>
      <protection/>
    </xf>
    <xf numFmtId="0" fontId="41" fillId="0" borderId="30" xfId="0" applyFont="1" applyBorder="1" applyAlignment="1" applyProtection="1">
      <alignment horizontal="center" vertical="center" shrinkToFit="1"/>
      <protection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32" xfId="0" applyFont="1" applyBorder="1" applyAlignment="1" applyProtection="1">
      <alignment horizontal="center" vertical="center"/>
      <protection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40" fillId="0" borderId="28" xfId="0" applyFont="1" applyFill="1" applyBorder="1" applyAlignment="1" applyProtection="1">
      <alignment horizontal="center" vertical="center"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0" fontId="40" fillId="0" borderId="33" xfId="0" applyFont="1" applyFill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0" fontId="40" fillId="0" borderId="34" xfId="0" applyFont="1" applyFill="1" applyBorder="1" applyAlignment="1" applyProtection="1">
      <alignment horizontal="center" vertical="center"/>
      <protection/>
    </xf>
    <xf numFmtId="0" fontId="40" fillId="0" borderId="35" xfId="0" applyFont="1" applyFill="1" applyBorder="1" applyAlignment="1" applyProtection="1">
      <alignment horizontal="center" vertical="center"/>
      <protection/>
    </xf>
    <xf numFmtId="0" fontId="28" fillId="25" borderId="31" xfId="0" applyFont="1" applyFill="1" applyBorder="1" applyAlignment="1" applyProtection="1">
      <alignment horizontal="center" vertical="center"/>
      <protection/>
    </xf>
    <xf numFmtId="0" fontId="28" fillId="25" borderId="36" xfId="0" applyFont="1" applyFill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 shrinkToFit="1"/>
      <protection/>
    </xf>
    <xf numFmtId="0" fontId="41" fillId="0" borderId="38" xfId="0" applyFont="1" applyBorder="1" applyAlignment="1" applyProtection="1">
      <alignment horizontal="center" vertical="center" shrinkToFit="1"/>
      <protection/>
    </xf>
    <xf numFmtId="0" fontId="41" fillId="0" borderId="39" xfId="0" applyFont="1" applyBorder="1" applyAlignment="1" applyProtection="1">
      <alignment horizontal="center" vertical="center" shrinkToFit="1"/>
      <protection/>
    </xf>
    <xf numFmtId="0" fontId="41" fillId="0" borderId="13" xfId="0" applyFont="1" applyBorder="1" applyAlignment="1" applyProtection="1">
      <alignment horizontal="center" vertical="center" shrinkToFit="1"/>
      <protection/>
    </xf>
    <xf numFmtId="0" fontId="41" fillId="0" borderId="40" xfId="0" applyFont="1" applyBorder="1" applyAlignment="1" applyProtection="1">
      <alignment horizontal="center" vertical="center" shrinkToFit="1"/>
      <protection/>
    </xf>
    <xf numFmtId="0" fontId="41" fillId="0" borderId="27" xfId="0" applyFont="1" applyBorder="1" applyAlignment="1" applyProtection="1">
      <alignment horizontal="center" vertical="center" shrinkToFit="1"/>
      <protection/>
    </xf>
    <xf numFmtId="0" fontId="41" fillId="24" borderId="14" xfId="0" applyFont="1" applyFill="1" applyBorder="1" applyAlignment="1" applyProtection="1">
      <alignment horizontal="center" vertical="center" shrinkToFit="1"/>
      <protection/>
    </xf>
    <xf numFmtId="0" fontId="41" fillId="0" borderId="41" xfId="0" applyFont="1" applyBorder="1" applyAlignment="1" applyProtection="1">
      <alignment horizontal="center" vertical="center" shrinkToFit="1"/>
      <protection/>
    </xf>
    <xf numFmtId="1" fontId="41" fillId="24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3" fillId="3" borderId="0" xfId="0" applyFont="1" applyFill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31" fillId="0" borderId="42" xfId="0" applyFont="1" applyBorder="1" applyAlignment="1" applyProtection="1">
      <alignment horizontal="center" vertical="center" shrinkToFit="1"/>
      <protection locked="0"/>
    </xf>
    <xf numFmtId="0" fontId="31" fillId="0" borderId="43" xfId="0" applyFont="1" applyBorder="1" applyAlignment="1" applyProtection="1">
      <alignment horizontal="center" vertical="center" shrinkToFit="1"/>
      <protection locked="0"/>
    </xf>
    <xf numFmtId="0" fontId="31" fillId="0" borderId="33" xfId="0" applyFont="1" applyBorder="1" applyAlignment="1" applyProtection="1">
      <alignment horizontal="center"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 locked="0"/>
    </xf>
    <xf numFmtId="0" fontId="43" fillId="3" borderId="44" xfId="0" applyFont="1" applyFill="1" applyBorder="1" applyAlignment="1" applyProtection="1">
      <alignment horizontal="center" vertical="center" shrinkToFit="1"/>
      <protection locked="0"/>
    </xf>
    <xf numFmtId="0" fontId="31" fillId="25" borderId="43" xfId="0" applyFont="1" applyFill="1" applyBorder="1" applyAlignment="1" applyProtection="1">
      <alignment horizontal="center" vertical="center" shrinkToFit="1"/>
      <protection/>
    </xf>
    <xf numFmtId="0" fontId="31" fillId="25" borderId="33" xfId="0" applyFont="1" applyFill="1" applyBorder="1" applyAlignment="1" applyProtection="1">
      <alignment horizontal="center" vertical="center" shrinkToFit="1"/>
      <protection/>
    </xf>
    <xf numFmtId="0" fontId="31" fillId="24" borderId="45" xfId="0" applyFont="1" applyFill="1" applyBorder="1" applyAlignment="1" applyProtection="1">
      <alignment horizontal="center" vertical="center" shrinkToFit="1"/>
      <protection/>
    </xf>
    <xf numFmtId="0" fontId="31" fillId="0" borderId="46" xfId="0" applyFont="1" applyBorder="1" applyAlignment="1" applyProtection="1">
      <alignment horizontal="center" vertical="center" shrinkToFit="1"/>
      <protection locked="0"/>
    </xf>
    <xf numFmtId="0" fontId="31" fillId="0" borderId="47" xfId="0" applyFont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 applyProtection="1">
      <alignment horizontal="center" vertical="center" shrinkToFit="1"/>
      <protection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43" fillId="3" borderId="48" xfId="0" applyFont="1" applyFill="1" applyBorder="1" applyAlignment="1" applyProtection="1">
      <alignment horizontal="center" vertical="center" shrinkToFit="1"/>
      <protection locked="0"/>
    </xf>
    <xf numFmtId="0" fontId="31" fillId="25" borderId="47" xfId="0" applyFont="1" applyFill="1" applyBorder="1" applyAlignment="1" applyProtection="1">
      <alignment horizontal="center" vertical="center" shrinkToFit="1"/>
      <protection/>
    </xf>
    <xf numFmtId="0" fontId="31" fillId="25" borderId="35" xfId="0" applyFont="1" applyFill="1" applyBorder="1" applyAlignment="1" applyProtection="1">
      <alignment horizontal="center" vertical="center" shrinkToFit="1"/>
      <protection/>
    </xf>
    <xf numFmtId="0" fontId="31" fillId="24" borderId="23" xfId="0" applyFont="1" applyFill="1" applyBorder="1" applyAlignment="1" applyProtection="1">
      <alignment horizontal="center" vertical="center" shrinkToFit="1"/>
      <protection/>
    </xf>
    <xf numFmtId="0" fontId="31" fillId="25" borderId="25" xfId="0" applyFont="1" applyFill="1" applyBorder="1" applyAlignment="1" applyProtection="1">
      <alignment horizontal="center" vertical="center" shrinkToFit="1"/>
      <protection/>
    </xf>
    <xf numFmtId="0" fontId="31" fillId="25" borderId="26" xfId="0" applyFont="1" applyFill="1" applyBorder="1" applyAlignment="1" applyProtection="1">
      <alignment horizontal="center" vertical="center" shrinkToFit="1"/>
      <protection/>
    </xf>
    <xf numFmtId="0" fontId="31" fillId="24" borderId="14" xfId="0" applyFont="1" applyFill="1" applyBorder="1" applyAlignment="1" applyProtection="1">
      <alignment horizontal="center" vertical="center" shrinkToFit="1"/>
      <protection/>
    </xf>
    <xf numFmtId="0" fontId="31" fillId="25" borderId="49" xfId="0" applyFont="1" applyFill="1" applyBorder="1" applyAlignment="1" applyProtection="1">
      <alignment horizontal="center" vertical="center" shrinkToFit="1"/>
      <protection/>
    </xf>
    <xf numFmtId="0" fontId="31" fillId="0" borderId="50" xfId="0" applyFont="1" applyBorder="1" applyAlignment="1" applyProtection="1">
      <alignment horizontal="center" vertical="center" shrinkToFit="1"/>
      <protection/>
    </xf>
    <xf numFmtId="0" fontId="31" fillId="25" borderId="50" xfId="0" applyFont="1" applyFill="1" applyBorder="1" applyAlignment="1" applyProtection="1">
      <alignment horizontal="center" vertical="center" shrinkToFit="1"/>
      <protection/>
    </xf>
    <xf numFmtId="0" fontId="31" fillId="24" borderId="50" xfId="0" applyFont="1" applyFill="1" applyBorder="1" applyAlignment="1" applyProtection="1">
      <alignment horizontal="center" vertical="center" shrinkToFit="1"/>
      <protection/>
    </xf>
    <xf numFmtId="0" fontId="31" fillId="25" borderId="5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0" fontId="31" fillId="0" borderId="17" xfId="0" applyFont="1" applyBorder="1" applyAlignment="1" applyProtection="1">
      <alignment horizontal="center" vertical="center" shrinkToFit="1"/>
      <protection locked="0"/>
    </xf>
    <xf numFmtId="0" fontId="31" fillId="0" borderId="34" xfId="0" applyFont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 locked="0"/>
    </xf>
    <xf numFmtId="0" fontId="31" fillId="25" borderId="52" xfId="0" applyFont="1" applyFill="1" applyBorder="1" applyAlignment="1" applyProtection="1">
      <alignment horizontal="center" vertical="center" shrinkToFit="1"/>
      <protection/>
    </xf>
    <xf numFmtId="0" fontId="31" fillId="0" borderId="17" xfId="0" applyFont="1" applyBorder="1" applyAlignment="1" applyProtection="1">
      <alignment horizontal="center" vertical="center" shrinkToFit="1"/>
      <protection/>
    </xf>
    <xf numFmtId="0" fontId="31" fillId="25" borderId="17" xfId="0" applyFont="1" applyFill="1" applyBorder="1" applyAlignment="1" applyProtection="1">
      <alignment horizontal="center" vertical="center" shrinkToFit="1"/>
      <protection/>
    </xf>
    <xf numFmtId="0" fontId="31" fillId="24" borderId="17" xfId="0" applyFont="1" applyFill="1" applyBorder="1" applyAlignment="1" applyProtection="1">
      <alignment horizontal="center" vertical="center" shrinkToFit="1"/>
      <protection/>
    </xf>
    <xf numFmtId="0" fontId="31" fillId="25" borderId="34" xfId="0" applyFont="1" applyFill="1" applyBorder="1" applyAlignment="1" applyProtection="1">
      <alignment horizontal="center" vertical="center" shrinkToFit="1"/>
      <protection/>
    </xf>
    <xf numFmtId="0" fontId="31" fillId="24" borderId="28" xfId="0" applyFont="1" applyFill="1" applyBorder="1" applyAlignment="1" applyProtection="1">
      <alignment horizontal="center" vertical="center" shrinkToFit="1"/>
      <protection/>
    </xf>
    <xf numFmtId="0" fontId="31" fillId="3" borderId="17" xfId="0" applyFont="1" applyFill="1" applyBorder="1" applyAlignment="1" applyProtection="1">
      <alignment horizontal="center" vertical="center" shrinkToFit="1"/>
      <protection locked="0"/>
    </xf>
    <xf numFmtId="0" fontId="31" fillId="0" borderId="15" xfId="0" applyFont="1" applyBorder="1" applyAlignment="1" applyProtection="1">
      <alignment horizontal="center" vertical="center" shrinkToFit="1"/>
      <protection locked="0"/>
    </xf>
    <xf numFmtId="0" fontId="31" fillId="0" borderId="53" xfId="0" applyFont="1" applyBorder="1" applyAlignment="1" applyProtection="1">
      <alignment horizontal="center" vertical="center" shrinkToFit="1"/>
      <protection locked="0"/>
    </xf>
    <xf numFmtId="0" fontId="31" fillId="0" borderId="54" xfId="0" applyFont="1" applyBorder="1" applyAlignment="1" applyProtection="1">
      <alignment horizontal="center" vertical="center" shrinkToFit="1"/>
      <protection locked="0"/>
    </xf>
    <xf numFmtId="0" fontId="31" fillId="0" borderId="55" xfId="0" applyFont="1" applyBorder="1" applyAlignment="1" applyProtection="1">
      <alignment horizontal="center" vertical="center" shrinkToFit="1"/>
      <protection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31" fillId="25" borderId="37" xfId="0" applyFont="1" applyFill="1" applyBorder="1" applyAlignment="1" applyProtection="1">
      <alignment horizontal="center" vertical="center" shrinkToFit="1"/>
      <protection/>
    </xf>
    <xf numFmtId="0" fontId="31" fillId="25" borderId="56" xfId="0" applyFont="1" applyFill="1" applyBorder="1" applyAlignment="1" applyProtection="1">
      <alignment horizontal="center" vertical="center" shrinkToFit="1"/>
      <protection/>
    </xf>
    <xf numFmtId="0" fontId="31" fillId="0" borderId="56" xfId="0" applyFont="1" applyBorder="1" applyAlignment="1" applyProtection="1">
      <alignment horizontal="center" vertical="center" shrinkToFit="1"/>
      <protection/>
    </xf>
    <xf numFmtId="0" fontId="31" fillId="24" borderId="56" xfId="0" applyFont="1" applyFill="1" applyBorder="1" applyAlignment="1" applyProtection="1">
      <alignment horizontal="center" vertical="center" shrinkToFit="1"/>
      <protection/>
    </xf>
    <xf numFmtId="0" fontId="31" fillId="3" borderId="56" xfId="0" applyFont="1" applyFill="1" applyBorder="1" applyAlignment="1" applyProtection="1">
      <alignment horizontal="center" vertical="center" shrinkToFit="1"/>
      <protection locked="0"/>
    </xf>
    <xf numFmtId="0" fontId="31" fillId="0" borderId="54" xfId="0" applyFont="1" applyBorder="1" applyAlignment="1" applyProtection="1">
      <alignment horizontal="center" vertical="center" shrinkToFit="1"/>
      <protection/>
    </xf>
    <xf numFmtId="0" fontId="31" fillId="25" borderId="57" xfId="0" applyFont="1" applyFill="1" applyBorder="1" applyAlignment="1" applyProtection="1">
      <alignment horizontal="center" vertical="center" shrinkToFit="1"/>
      <protection/>
    </xf>
    <xf numFmtId="0" fontId="31" fillId="25" borderId="58" xfId="0" applyFont="1" applyFill="1" applyBorder="1" applyAlignment="1" applyProtection="1">
      <alignment horizontal="center" vertical="center" shrinkToFit="1"/>
      <protection/>
    </xf>
    <xf numFmtId="0" fontId="31" fillId="24" borderId="59" xfId="0" applyFont="1" applyFill="1" applyBorder="1" applyAlignment="1" applyProtection="1">
      <alignment horizontal="center" vertical="center" shrinkToFit="1"/>
      <protection/>
    </xf>
    <xf numFmtId="0" fontId="31" fillId="25" borderId="59" xfId="0" applyFont="1" applyFill="1" applyBorder="1" applyAlignment="1" applyProtection="1">
      <alignment horizontal="center" vertical="center" shrinkToFit="1"/>
      <protection/>
    </xf>
    <xf numFmtId="0" fontId="31" fillId="25" borderId="60" xfId="0" applyFont="1" applyFill="1" applyBorder="1" applyAlignment="1" applyProtection="1">
      <alignment horizontal="center" vertical="center" shrinkToFit="1"/>
      <protection/>
    </xf>
    <xf numFmtId="0" fontId="31" fillId="0" borderId="50" xfId="0" applyFont="1" applyBorder="1" applyAlignment="1" applyProtection="1">
      <alignment horizontal="center" vertical="center" shrinkToFit="1"/>
      <protection locked="0"/>
    </xf>
    <xf numFmtId="0" fontId="31" fillId="0" borderId="61" xfId="0" applyFont="1" applyBorder="1" applyAlignment="1" applyProtection="1">
      <alignment horizontal="center" vertical="center" shrinkToFit="1"/>
      <protection/>
    </xf>
    <xf numFmtId="0" fontId="31" fillId="0" borderId="61" xfId="0" applyFont="1" applyBorder="1" applyAlignment="1" applyProtection="1">
      <alignment horizontal="center" vertical="center" shrinkToFit="1"/>
      <protection locked="0"/>
    </xf>
    <xf numFmtId="0" fontId="31" fillId="25" borderId="42" xfId="0" applyFont="1" applyFill="1" applyBorder="1" applyAlignment="1" applyProtection="1">
      <alignment horizontal="center" vertical="center" shrinkToFit="1"/>
      <protection/>
    </xf>
    <xf numFmtId="0" fontId="31" fillId="0" borderId="62" xfId="0" applyFont="1" applyBorder="1" applyAlignment="1" applyProtection="1">
      <alignment horizontal="center" vertical="center" shrinkToFit="1"/>
      <protection/>
    </xf>
    <xf numFmtId="0" fontId="31" fillId="0" borderId="43" xfId="0" applyFont="1" applyBorder="1" applyAlignment="1" applyProtection="1">
      <alignment horizontal="center" vertical="center" shrinkToFit="1"/>
      <protection/>
    </xf>
    <xf numFmtId="0" fontId="31" fillId="25" borderId="63" xfId="0" applyFont="1" applyFill="1" applyBorder="1" applyAlignment="1" applyProtection="1">
      <alignment horizontal="center" vertical="center" shrinkToFit="1"/>
      <protection/>
    </xf>
    <xf numFmtId="0" fontId="31" fillId="24" borderId="22" xfId="0" applyFont="1" applyFill="1" applyBorder="1" applyAlignment="1" applyProtection="1">
      <alignment horizontal="center" vertical="center" shrinkToFit="1"/>
      <protection/>
    </xf>
    <xf numFmtId="0" fontId="31" fillId="0" borderId="64" xfId="0" applyFont="1" applyBorder="1" applyAlignment="1" applyProtection="1">
      <alignment horizontal="center" vertical="center" shrinkToFit="1"/>
      <protection/>
    </xf>
    <xf numFmtId="0" fontId="31" fillId="0" borderId="64" xfId="0" applyFont="1" applyBorder="1" applyAlignment="1" applyProtection="1">
      <alignment horizontal="center" vertical="center" shrinkToFit="1"/>
      <protection locked="0"/>
    </xf>
    <xf numFmtId="0" fontId="31" fillId="25" borderId="53" xfId="0" applyFont="1" applyFill="1" applyBorder="1" applyAlignment="1" applyProtection="1">
      <alignment horizontal="center" vertical="center" shrinkToFit="1"/>
      <protection/>
    </xf>
    <xf numFmtId="0" fontId="31" fillId="25" borderId="54" xfId="0" applyFont="1" applyFill="1" applyBorder="1" applyAlignment="1" applyProtection="1">
      <alignment horizontal="center" vertical="center" shrinkToFit="1"/>
      <protection/>
    </xf>
    <xf numFmtId="0" fontId="31" fillId="3" borderId="54" xfId="0" applyFont="1" applyFill="1" applyBorder="1" applyAlignment="1" applyProtection="1">
      <alignment horizontal="center" vertical="center" shrinkToFit="1"/>
      <protection locked="0"/>
    </xf>
    <xf numFmtId="0" fontId="31" fillId="25" borderId="65" xfId="0" applyFont="1" applyFill="1" applyBorder="1" applyAlignment="1" applyProtection="1">
      <alignment horizontal="center" vertical="center" shrinkToFit="1"/>
      <protection/>
    </xf>
    <xf numFmtId="0" fontId="31" fillId="0" borderId="44" xfId="0" applyFont="1" applyFill="1" applyBorder="1" applyAlignment="1" applyProtection="1">
      <alignment horizontal="center" vertical="center" shrinkToFit="1"/>
      <protection locked="0"/>
    </xf>
    <xf numFmtId="0" fontId="31" fillId="0" borderId="43" xfId="0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31" fillId="25" borderId="66" xfId="0" applyFont="1" applyFill="1" applyBorder="1" applyAlignment="1" applyProtection="1">
      <alignment horizontal="center" vertical="center" shrinkToFit="1"/>
      <protection/>
    </xf>
    <xf numFmtId="0" fontId="31" fillId="0" borderId="59" xfId="0" applyFont="1" applyBorder="1" applyAlignment="1" applyProtection="1">
      <alignment horizontal="center" vertical="center" shrinkToFit="1"/>
      <protection/>
    </xf>
    <xf numFmtId="0" fontId="31" fillId="0" borderId="50" xfId="0" applyFont="1" applyFill="1" applyBorder="1" applyAlignment="1" applyProtection="1">
      <alignment horizontal="center" vertical="center" shrinkToFit="1"/>
      <protection/>
    </xf>
    <xf numFmtId="0" fontId="31" fillId="0" borderId="51" xfId="0" applyFont="1" applyFill="1" applyBorder="1" applyAlignment="1" applyProtection="1">
      <alignment horizontal="center" vertical="center" shrinkToFit="1"/>
      <protection/>
    </xf>
    <xf numFmtId="0" fontId="31" fillId="0" borderId="52" xfId="0" applyFont="1" applyBorder="1" applyAlignment="1" applyProtection="1">
      <alignment horizontal="center" vertical="center" shrinkToFit="1"/>
      <protection locked="0"/>
    </xf>
    <xf numFmtId="0" fontId="31" fillId="0" borderId="28" xfId="0" applyFont="1" applyFill="1" applyBorder="1" applyAlignment="1" applyProtection="1">
      <alignment horizontal="center" vertical="center" shrinkToFit="1"/>
      <protection locked="0"/>
    </xf>
    <xf numFmtId="0" fontId="31" fillId="25" borderId="12" xfId="0" applyFont="1" applyFill="1" applyBorder="1" applyAlignment="1" applyProtection="1">
      <alignment horizontal="center" vertical="center" shrinkToFit="1"/>
      <protection/>
    </xf>
    <xf numFmtId="0" fontId="31" fillId="0" borderId="52" xfId="0" applyFont="1" applyFill="1" applyBorder="1" applyAlignment="1" applyProtection="1">
      <alignment horizontal="center" vertical="center" shrinkToFit="1"/>
      <protection locked="0"/>
    </xf>
    <xf numFmtId="0" fontId="31" fillId="0" borderId="17" xfId="0" applyFont="1" applyFill="1" applyBorder="1" applyAlignment="1" applyProtection="1">
      <alignment horizontal="center" vertical="center" shrinkToFit="1"/>
      <protection locked="0"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26" borderId="17" xfId="0" applyFont="1" applyFill="1" applyBorder="1" applyAlignment="1" applyProtection="1">
      <alignment horizontal="center" vertical="center" shrinkToFit="1"/>
      <protection/>
    </xf>
    <xf numFmtId="0" fontId="31" fillId="0" borderId="67" xfId="0" applyFont="1" applyFill="1" applyBorder="1" applyAlignment="1" applyProtection="1">
      <alignment horizontal="center" vertical="center" shrinkToFit="1"/>
      <protection locked="0"/>
    </xf>
    <xf numFmtId="0" fontId="31" fillId="0" borderId="54" xfId="0" applyFont="1" applyFill="1" applyBorder="1" applyAlignment="1" applyProtection="1">
      <alignment horizontal="center" vertical="center" shrinkToFit="1"/>
      <protection locked="0"/>
    </xf>
    <xf numFmtId="0" fontId="31" fillId="0" borderId="55" xfId="0" applyFont="1" applyFill="1" applyBorder="1" applyAlignment="1" applyProtection="1">
      <alignment horizontal="center" vertical="center" shrinkToFit="1"/>
      <protection/>
    </xf>
    <xf numFmtId="0" fontId="31" fillId="0" borderId="21" xfId="0" applyFont="1" applyFill="1" applyBorder="1" applyAlignment="1" applyProtection="1">
      <alignment horizontal="center" vertical="center" shrinkToFit="1"/>
      <protection locked="0"/>
    </xf>
    <xf numFmtId="0" fontId="31" fillId="25" borderId="67" xfId="0" applyFont="1" applyFill="1" applyBorder="1" applyAlignment="1" applyProtection="1">
      <alignment horizontal="center" vertical="center" shrinkToFit="1"/>
      <protection/>
    </xf>
    <xf numFmtId="0" fontId="31" fillId="26" borderId="54" xfId="0" applyFont="1" applyFill="1" applyBorder="1" applyAlignment="1" applyProtection="1">
      <alignment horizontal="center" vertical="center" shrinkToFit="1"/>
      <protection/>
    </xf>
    <xf numFmtId="0" fontId="31" fillId="0" borderId="54" xfId="0" applyFont="1" applyFill="1" applyBorder="1" applyAlignment="1" applyProtection="1">
      <alignment horizontal="center" vertical="center" shrinkToFit="1"/>
      <protection/>
    </xf>
    <xf numFmtId="0" fontId="31" fillId="24" borderId="21" xfId="0" applyFont="1" applyFill="1" applyBorder="1" applyAlignment="1" applyProtection="1">
      <alignment horizontal="center" vertical="center" shrinkToFit="1"/>
      <protection/>
    </xf>
    <xf numFmtId="0" fontId="31" fillId="25" borderId="45" xfId="0" applyFont="1" applyFill="1" applyBorder="1" applyAlignment="1" applyProtection="1">
      <alignment horizontal="center" vertical="center" shrinkToFit="1"/>
      <protection/>
    </xf>
    <xf numFmtId="0" fontId="31" fillId="25" borderId="68" xfId="0" applyFont="1" applyFill="1" applyBorder="1" applyAlignment="1" applyProtection="1">
      <alignment horizontal="center" vertical="center" shrinkToFit="1"/>
      <protection/>
    </xf>
    <xf numFmtId="0" fontId="31" fillId="25" borderId="28" xfId="0" applyFont="1" applyFill="1" applyBorder="1" applyAlignment="1" applyProtection="1">
      <alignment horizontal="center" vertical="center" shrinkToFit="1"/>
      <protection/>
    </xf>
    <xf numFmtId="0" fontId="31" fillId="25" borderId="69" xfId="0" applyFont="1" applyFill="1" applyBorder="1" applyAlignment="1" applyProtection="1">
      <alignment horizontal="center" vertical="center" shrinkToFit="1"/>
      <protection/>
    </xf>
    <xf numFmtId="0" fontId="31" fillId="25" borderId="55" xfId="0" applyFont="1" applyFill="1" applyBorder="1" applyAlignment="1" applyProtection="1">
      <alignment horizontal="center" vertical="center" shrinkToFit="1"/>
      <protection/>
    </xf>
    <xf numFmtId="0" fontId="31" fillId="25" borderId="21" xfId="0" applyFont="1" applyFill="1" applyBorder="1" applyAlignment="1" applyProtection="1">
      <alignment horizontal="center" vertical="center" shrinkToFit="1"/>
      <protection/>
    </xf>
    <xf numFmtId="0" fontId="31" fillId="0" borderId="66" xfId="0" applyFont="1" applyBorder="1" applyAlignment="1" applyProtection="1">
      <alignment horizontal="center" vertical="center" shrinkToFit="1"/>
      <protection locked="0"/>
    </xf>
    <xf numFmtId="0" fontId="31" fillId="0" borderId="51" xfId="0" applyFont="1" applyBorder="1" applyAlignment="1" applyProtection="1">
      <alignment horizontal="center" vertical="center" shrinkToFit="1"/>
      <protection/>
    </xf>
    <xf numFmtId="0" fontId="31" fillId="0" borderId="45" xfId="0" applyFont="1" applyBorder="1" applyAlignment="1" applyProtection="1">
      <alignment horizontal="center" vertical="center" shrinkToFit="1"/>
      <protection locked="0"/>
    </xf>
    <xf numFmtId="0" fontId="31" fillId="0" borderId="68" xfId="0" applyFont="1" applyBorder="1" applyAlignment="1" applyProtection="1">
      <alignment horizontal="center" vertical="center" shrinkToFit="1"/>
      <protection/>
    </xf>
    <xf numFmtId="0" fontId="31" fillId="0" borderId="68" xfId="0" applyFont="1" applyFill="1" applyBorder="1" applyAlignment="1" applyProtection="1">
      <alignment horizontal="center" vertical="center" shrinkToFit="1"/>
      <protection locked="0"/>
    </xf>
    <xf numFmtId="0" fontId="31" fillId="0" borderId="43" xfId="0" applyFont="1" applyFill="1" applyBorder="1" applyAlignment="1" applyProtection="1">
      <alignment horizontal="center" vertical="center" shrinkToFit="1"/>
      <protection/>
    </xf>
    <xf numFmtId="0" fontId="31" fillId="0" borderId="64" xfId="0" applyFont="1" applyFill="1" applyBorder="1" applyAlignment="1" applyProtection="1">
      <alignment horizontal="center" vertical="center" shrinkToFit="1"/>
      <protection locked="0"/>
    </xf>
    <xf numFmtId="0" fontId="31" fillId="25" borderId="46" xfId="0" applyFont="1" applyFill="1" applyBorder="1" applyAlignment="1" applyProtection="1">
      <alignment horizontal="center" vertical="center" shrinkToFit="1"/>
      <protection/>
    </xf>
    <xf numFmtId="0" fontId="31" fillId="0" borderId="47" xfId="0" applyFont="1" applyBorder="1" applyAlignment="1" applyProtection="1">
      <alignment horizontal="center" vertical="center" shrinkToFit="1"/>
      <protection/>
    </xf>
    <xf numFmtId="0" fontId="31" fillId="3" borderId="47" xfId="0" applyFont="1" applyFill="1" applyBorder="1" applyAlignment="1" applyProtection="1">
      <alignment horizontal="center" vertical="center" shrinkToFit="1"/>
      <protection locked="0"/>
    </xf>
    <xf numFmtId="0" fontId="31" fillId="24" borderId="70" xfId="0" applyFont="1" applyFill="1" applyBorder="1" applyAlignment="1" applyProtection="1">
      <alignment horizontal="center" vertical="center" shrinkToFit="1"/>
      <protection/>
    </xf>
    <xf numFmtId="0" fontId="31" fillId="0" borderId="42" xfId="0" applyFont="1" applyFill="1" applyBorder="1" applyAlignment="1" applyProtection="1">
      <alignment horizontal="center" vertical="center" shrinkToFit="1"/>
      <protection locked="0"/>
    </xf>
    <xf numFmtId="0" fontId="31" fillId="25" borderId="44" xfId="0" applyFont="1" applyFill="1" applyBorder="1" applyAlignment="1" applyProtection="1">
      <alignment horizontal="center" vertical="center" shrinkToFit="1"/>
      <protection/>
    </xf>
    <xf numFmtId="0" fontId="31" fillId="24" borderId="43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 shrinkToFit="1"/>
      <protection locked="0"/>
    </xf>
    <xf numFmtId="0" fontId="31" fillId="0" borderId="47" xfId="0" applyFont="1" applyFill="1" applyBorder="1" applyAlignment="1" applyProtection="1">
      <alignment horizontal="center" vertical="center" shrinkToFit="1"/>
      <protection/>
    </xf>
    <xf numFmtId="1" fontId="31" fillId="25" borderId="42" xfId="0" applyNumberFormat="1" applyFont="1" applyFill="1" applyBorder="1" applyAlignment="1" applyProtection="1">
      <alignment horizontal="center" vertical="center" shrinkToFit="1"/>
      <protection/>
    </xf>
    <xf numFmtId="1" fontId="31" fillId="25" borderId="43" xfId="0" applyNumberFormat="1" applyFont="1" applyFill="1" applyBorder="1" applyAlignment="1" applyProtection="1">
      <alignment horizontal="center" vertical="center" shrinkToFit="1"/>
      <protection/>
    </xf>
    <xf numFmtId="1" fontId="31" fillId="25" borderId="33" xfId="0" applyNumberFormat="1" applyFont="1" applyFill="1" applyBorder="1" applyAlignment="1" applyProtection="1">
      <alignment horizontal="center" vertical="center" shrinkToFit="1"/>
      <protection/>
    </xf>
    <xf numFmtId="1" fontId="31" fillId="25" borderId="22" xfId="0" applyNumberFormat="1" applyFont="1" applyFill="1" applyBorder="1" applyAlignment="1" applyProtection="1">
      <alignment horizontal="center" vertical="center" shrinkToFit="1"/>
      <protection/>
    </xf>
    <xf numFmtId="1" fontId="31" fillId="25" borderId="44" xfId="0" applyNumberFormat="1" applyFont="1" applyFill="1" applyBorder="1" applyAlignment="1" applyProtection="1">
      <alignment horizontal="center" vertical="center" shrinkToFit="1"/>
      <protection/>
    </xf>
    <xf numFmtId="0" fontId="31" fillId="25" borderId="62" xfId="0" applyFont="1" applyFill="1" applyBorder="1" applyAlignment="1" applyProtection="1">
      <alignment horizontal="center" vertical="center" shrinkToFit="1"/>
      <protection/>
    </xf>
    <xf numFmtId="0" fontId="31" fillId="25" borderId="22" xfId="0" applyFont="1" applyFill="1" applyBorder="1" applyAlignment="1" applyProtection="1">
      <alignment horizontal="center" vertical="center" shrinkToFit="1"/>
      <protection/>
    </xf>
    <xf numFmtId="1" fontId="31" fillId="25" borderId="12" xfId="0" applyNumberFormat="1" applyFont="1" applyFill="1" applyBorder="1" applyAlignment="1" applyProtection="1">
      <alignment horizontal="center" vertical="center" shrinkToFit="1"/>
      <protection/>
    </xf>
    <xf numFmtId="1" fontId="31" fillId="25" borderId="17" xfId="0" applyNumberFormat="1" applyFont="1" applyFill="1" applyBorder="1" applyAlignment="1" applyProtection="1">
      <alignment horizontal="center" vertical="center" shrinkToFit="1"/>
      <protection/>
    </xf>
    <xf numFmtId="1" fontId="31" fillId="25" borderId="34" xfId="0" applyNumberFormat="1" applyFont="1" applyFill="1" applyBorder="1" applyAlignment="1" applyProtection="1">
      <alignment horizontal="center" vertical="center" shrinkToFit="1"/>
      <protection/>
    </xf>
    <xf numFmtId="1" fontId="31" fillId="25" borderId="28" xfId="0" applyNumberFormat="1" applyFont="1" applyFill="1" applyBorder="1" applyAlignment="1" applyProtection="1">
      <alignment horizontal="center" vertical="center" shrinkToFit="1"/>
      <protection/>
    </xf>
    <xf numFmtId="1" fontId="31" fillId="25" borderId="52" xfId="0" applyNumberFormat="1" applyFont="1" applyFill="1" applyBorder="1" applyAlignment="1" applyProtection="1">
      <alignment horizontal="center" vertical="center" shrinkToFit="1"/>
      <protection/>
    </xf>
    <xf numFmtId="1" fontId="31" fillId="25" borderId="53" xfId="0" applyNumberFormat="1" applyFont="1" applyFill="1" applyBorder="1" applyAlignment="1" applyProtection="1">
      <alignment horizontal="center" vertical="center" shrinkToFit="1"/>
      <protection/>
    </xf>
    <xf numFmtId="1" fontId="31" fillId="25" borderId="54" xfId="0" applyNumberFormat="1" applyFont="1" applyFill="1" applyBorder="1" applyAlignment="1" applyProtection="1">
      <alignment horizontal="center" vertical="center" shrinkToFit="1"/>
      <protection/>
    </xf>
    <xf numFmtId="1" fontId="31" fillId="25" borderId="55" xfId="0" applyNumberFormat="1" applyFont="1" applyFill="1" applyBorder="1" applyAlignment="1" applyProtection="1">
      <alignment horizontal="center" vertical="center" shrinkToFit="1"/>
      <protection/>
    </xf>
    <xf numFmtId="1" fontId="31" fillId="25" borderId="21" xfId="0" applyNumberFormat="1" applyFont="1" applyFill="1" applyBorder="1" applyAlignment="1" applyProtection="1">
      <alignment horizontal="center" vertical="center" shrinkToFit="1"/>
      <protection/>
    </xf>
    <xf numFmtId="1" fontId="31" fillId="25" borderId="67" xfId="0" applyNumberFormat="1" applyFont="1" applyFill="1" applyBorder="1" applyAlignment="1" applyProtection="1">
      <alignment horizontal="center" vertical="center" shrinkToFit="1"/>
      <protection/>
    </xf>
    <xf numFmtId="0" fontId="31" fillId="25" borderId="14" xfId="0" applyFont="1" applyFill="1" applyBorder="1" applyAlignment="1" applyProtection="1">
      <alignment horizontal="center" vertical="center" shrinkToFit="1"/>
      <protection/>
    </xf>
    <xf numFmtId="0" fontId="31" fillId="25" borderId="24" xfId="0" applyFont="1" applyFill="1" applyBorder="1" applyAlignment="1" applyProtection="1">
      <alignment horizontal="center" vertical="center" shrinkToFit="1"/>
      <protection/>
    </xf>
    <xf numFmtId="0" fontId="31" fillId="25" borderId="16" xfId="0" applyFont="1" applyFill="1" applyBorder="1" applyAlignment="1" applyProtection="1">
      <alignment horizontal="center" vertical="center" shrinkToFit="1"/>
      <protection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1" fontId="28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8" fillId="3" borderId="14" xfId="0" applyFont="1" applyFill="1" applyBorder="1" applyAlignment="1" applyProtection="1">
      <alignment horizontal="center" vertical="center" shrinkToFi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locked="0"/>
    </xf>
    <xf numFmtId="0" fontId="31" fillId="0" borderId="14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right" vertical="center"/>
      <protection/>
    </xf>
    <xf numFmtId="0" fontId="28" fillId="0" borderId="16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textRotation="90" wrapText="1"/>
      <protection/>
    </xf>
    <xf numFmtId="0" fontId="28" fillId="0" borderId="70" xfId="0" applyFont="1" applyBorder="1" applyAlignment="1" applyProtection="1">
      <alignment horizontal="center" vertical="center" textRotation="90" wrapText="1"/>
      <protection/>
    </xf>
    <xf numFmtId="0" fontId="35" fillId="0" borderId="10" xfId="0" applyFont="1" applyFill="1" applyBorder="1" applyAlignment="1" applyProtection="1">
      <alignment horizontal="center" vertical="center" textRotation="90" wrapText="1"/>
      <protection/>
    </xf>
    <xf numFmtId="0" fontId="35" fillId="0" borderId="70" xfId="0" applyFont="1" applyFill="1" applyBorder="1" applyAlignment="1" applyProtection="1">
      <alignment horizontal="center" vertical="center" textRotation="90" wrapText="1"/>
      <protection/>
    </xf>
    <xf numFmtId="0" fontId="35" fillId="0" borderId="13" xfId="0" applyFont="1" applyFill="1" applyBorder="1" applyAlignment="1" applyProtection="1">
      <alignment horizontal="center" vertical="center" textRotation="90" wrapText="1"/>
      <protection/>
    </xf>
    <xf numFmtId="0" fontId="35" fillId="25" borderId="70" xfId="0" applyFont="1" applyFill="1" applyBorder="1" applyAlignment="1" applyProtection="1">
      <alignment horizontal="center" vertical="center" textRotation="90" wrapText="1"/>
      <protection/>
    </xf>
    <xf numFmtId="0" fontId="35" fillId="25" borderId="13" xfId="0" applyFont="1" applyFill="1" applyBorder="1" applyAlignment="1" applyProtection="1">
      <alignment horizontal="center" vertical="center" textRotation="90" wrapText="1"/>
      <protection/>
    </xf>
    <xf numFmtId="0" fontId="35" fillId="0" borderId="42" xfId="0" applyFont="1" applyBorder="1" applyAlignment="1" applyProtection="1">
      <alignment horizontal="center" vertical="center" textRotation="90" wrapText="1"/>
      <protection/>
    </xf>
    <xf numFmtId="0" fontId="35" fillId="0" borderId="12" xfId="0" applyFont="1" applyBorder="1" applyAlignment="1" applyProtection="1">
      <alignment horizontal="center" vertical="center" textRotation="90" wrapText="1"/>
      <protection/>
    </xf>
    <xf numFmtId="0" fontId="35" fillId="0" borderId="46" xfId="0" applyFont="1" applyBorder="1" applyAlignment="1" applyProtection="1">
      <alignment horizontal="center" vertical="center" textRotation="90" wrapText="1"/>
      <protection/>
    </xf>
    <xf numFmtId="0" fontId="35" fillId="25" borderId="10" xfId="0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/>
    </xf>
    <xf numFmtId="0" fontId="25" fillId="0" borderId="10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/>
    </xf>
    <xf numFmtId="0" fontId="34" fillId="0" borderId="18" xfId="0" applyFont="1" applyBorder="1" applyAlignment="1" applyProtection="1">
      <alignment horizontal="right" vertical="center" wrapText="1"/>
      <protection/>
    </xf>
    <xf numFmtId="0" fontId="34" fillId="0" borderId="0" xfId="0" applyFont="1" applyBorder="1" applyAlignment="1" applyProtection="1">
      <alignment horizontal="right" vertical="center" wrapText="1"/>
      <protection/>
    </xf>
    <xf numFmtId="0" fontId="31" fillId="0" borderId="16" xfId="0" applyFont="1" applyBorder="1" applyAlignment="1" applyProtection="1">
      <alignment horizontal="center" vertical="center" shrinkToFit="1"/>
      <protection/>
    </xf>
    <xf numFmtId="0" fontId="31" fillId="0" borderId="15" xfId="0" applyFont="1" applyBorder="1" applyAlignment="1" applyProtection="1">
      <alignment horizontal="center" vertical="center" shrinkToFit="1"/>
      <protection/>
    </xf>
    <xf numFmtId="0" fontId="40" fillId="0" borderId="11" xfId="0" applyFont="1" applyBorder="1" applyAlignment="1" applyProtection="1">
      <alignment horizontal="center" vertical="center" textRotation="90"/>
      <protection/>
    </xf>
    <xf numFmtId="0" fontId="40" fillId="0" borderId="71" xfId="0" applyFont="1" applyBorder="1" applyAlignment="1" applyProtection="1">
      <alignment horizontal="center" vertical="center" textRotation="90"/>
      <protection/>
    </xf>
    <xf numFmtId="0" fontId="40" fillId="24" borderId="10" xfId="0" applyFont="1" applyFill="1" applyBorder="1" applyAlignment="1" applyProtection="1">
      <alignment horizontal="center" vertical="center" textRotation="90"/>
      <protection/>
    </xf>
    <xf numFmtId="0" fontId="40" fillId="24" borderId="70" xfId="0" applyFont="1" applyFill="1" applyBorder="1" applyAlignment="1" applyProtection="1">
      <alignment horizontal="center" vertical="center" textRotation="90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72" xfId="0" applyFont="1" applyBorder="1" applyAlignment="1" applyProtection="1">
      <alignment horizontal="center"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textRotation="90"/>
      <protection/>
    </xf>
    <xf numFmtId="0" fontId="28" fillId="0" borderId="13" xfId="0" applyFont="1" applyBorder="1" applyAlignment="1" applyProtection="1">
      <alignment horizontal="center" vertical="center" textRotation="90"/>
      <protection/>
    </xf>
    <xf numFmtId="0" fontId="28" fillId="0" borderId="29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31" fillId="0" borderId="72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 shrinkToFit="1"/>
      <protection locked="0"/>
    </xf>
    <xf numFmtId="0" fontId="31" fillId="0" borderId="15" xfId="0" applyFont="1" applyBorder="1" applyAlignment="1" applyProtection="1">
      <alignment horizontal="center" vertical="center" shrinkToFit="1"/>
      <protection locked="0"/>
    </xf>
    <xf numFmtId="1" fontId="40" fillId="24" borderId="10" xfId="0" applyNumberFormat="1" applyFont="1" applyFill="1" applyBorder="1" applyAlignment="1" applyProtection="1">
      <alignment horizontal="center" vertical="center" textRotation="90"/>
      <protection/>
    </xf>
    <xf numFmtId="1" fontId="40" fillId="24" borderId="70" xfId="0" applyNumberFormat="1" applyFont="1" applyFill="1" applyBorder="1" applyAlignment="1" applyProtection="1">
      <alignment horizontal="center" vertical="center" textRotation="90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29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textRotation="90"/>
      <protection/>
    </xf>
    <xf numFmtId="0" fontId="25" fillId="0" borderId="70" xfId="0" applyFont="1" applyBorder="1" applyAlignment="1" applyProtection="1">
      <alignment horizontal="center" vertical="center" textRotation="90"/>
      <protection/>
    </xf>
    <xf numFmtId="0" fontId="25" fillId="0" borderId="13" xfId="0" applyFont="1" applyBorder="1" applyAlignment="1" applyProtection="1">
      <alignment horizontal="center" vertical="center" textRotation="90"/>
      <protection/>
    </xf>
    <xf numFmtId="0" fontId="36" fillId="0" borderId="10" xfId="0" applyFont="1" applyBorder="1" applyAlignment="1" applyProtection="1">
      <alignment horizontal="center" vertical="center" textRotation="90" wrapText="1"/>
      <protection/>
    </xf>
    <xf numFmtId="0" fontId="36" fillId="0" borderId="70" xfId="0" applyFont="1" applyBorder="1" applyAlignment="1" applyProtection="1">
      <alignment horizontal="center" vertical="center" textRotation="90" wrapText="1"/>
      <protection/>
    </xf>
    <xf numFmtId="0" fontId="36" fillId="0" borderId="13" xfId="0" applyFont="1" applyBorder="1" applyAlignment="1" applyProtection="1">
      <alignment horizontal="center" vertical="center" textRotation="90" wrapText="1"/>
      <protection/>
    </xf>
    <xf numFmtId="0" fontId="28" fillId="0" borderId="30" xfId="0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8" fillId="0" borderId="72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0" fontId="21" fillId="24" borderId="22" xfId="0" applyFont="1" applyFill="1" applyBorder="1" applyAlignment="1" applyProtection="1">
      <alignment horizontal="center" vertical="center" textRotation="90" wrapText="1"/>
      <protection/>
    </xf>
    <xf numFmtId="0" fontId="21" fillId="24" borderId="21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73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73" xfId="0" applyFont="1" applyBorder="1" applyAlignment="1" applyProtection="1">
      <alignment horizontal="right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72" xfId="0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34" fillId="0" borderId="16" xfId="0" applyFont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0" fillId="24" borderId="13" xfId="0" applyFont="1" applyFill="1" applyBorder="1" applyAlignment="1" applyProtection="1">
      <alignment horizontal="center" vertical="center" textRotation="90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>
      <alignment/>
    </xf>
    <xf numFmtId="0" fontId="37" fillId="0" borderId="72" xfId="0" applyFont="1" applyBorder="1" applyAlignment="1">
      <alignment/>
    </xf>
    <xf numFmtId="0" fontId="37" fillId="0" borderId="39" xfId="0" applyFont="1" applyBorder="1" applyAlignment="1">
      <alignment/>
    </xf>
    <xf numFmtId="0" fontId="37" fillId="0" borderId="41" xfId="0" applyFont="1" applyBorder="1" applyAlignment="1">
      <alignment/>
    </xf>
    <xf numFmtId="0" fontId="37" fillId="0" borderId="40" xfId="0" applyFont="1" applyBorder="1" applyAlignment="1">
      <alignment/>
    </xf>
    <xf numFmtId="0" fontId="28" fillId="0" borderId="5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textRotation="90"/>
      <protection/>
    </xf>
    <xf numFmtId="0" fontId="24" fillId="0" borderId="70" xfId="0" applyFont="1" applyBorder="1" applyAlignment="1" applyProtection="1">
      <alignment horizontal="center" vertical="center" textRotation="90"/>
      <protection/>
    </xf>
    <xf numFmtId="0" fontId="24" fillId="0" borderId="13" xfId="0" applyFont="1" applyBorder="1" applyAlignment="1" applyProtection="1">
      <alignment horizontal="center" vertical="center" textRotation="90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72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72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shrinkToFit="1"/>
      <protection locked="0"/>
    </xf>
    <xf numFmtId="0" fontId="27" fillId="0" borderId="29" xfId="0" applyFont="1" applyBorder="1" applyAlignment="1" applyProtection="1">
      <alignment horizontal="center" shrinkToFit="1"/>
      <protection locked="0"/>
    </xf>
    <xf numFmtId="0" fontId="27" fillId="0" borderId="15" xfId="0" applyFont="1" applyBorder="1" applyAlignment="1" applyProtection="1">
      <alignment horizontal="center" shrinkToFit="1"/>
      <protection locked="0"/>
    </xf>
    <xf numFmtId="0" fontId="34" fillId="0" borderId="11" xfId="0" applyFont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/>
    </xf>
    <xf numFmtId="0" fontId="0" fillId="0" borderId="72" xfId="0" applyBorder="1" applyAlignment="1">
      <alignment/>
    </xf>
    <xf numFmtId="0" fontId="0" fillId="0" borderId="71" xfId="0" applyBorder="1" applyAlignment="1">
      <alignment/>
    </xf>
    <xf numFmtId="0" fontId="0" fillId="0" borderId="0" xfId="0" applyAlignment="1">
      <alignment/>
    </xf>
    <xf numFmtId="0" fontId="0" fillId="0" borderId="73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21" fillId="0" borderId="15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center" vertical="center" shrinkToFit="1"/>
      <protection/>
    </xf>
    <xf numFmtId="0" fontId="28" fillId="0" borderId="15" xfId="0" applyFont="1" applyBorder="1" applyAlignment="1" applyProtection="1">
      <alignment horizontal="center" vertical="center" shrinkToFit="1"/>
      <protection/>
    </xf>
    <xf numFmtId="0" fontId="31" fillId="0" borderId="29" xfId="0" applyFont="1" applyBorder="1" applyAlignment="1" applyProtection="1">
      <alignment horizontal="center" vertical="center" shrinkToFit="1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shrinkToFit="1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72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72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textRotation="90" wrapText="1"/>
      <protection/>
    </xf>
    <xf numFmtId="0" fontId="40" fillId="0" borderId="72" xfId="0" applyFont="1" applyBorder="1" applyAlignment="1" applyProtection="1">
      <alignment horizontal="center" vertical="center" textRotation="90" wrapText="1"/>
      <protection/>
    </xf>
    <xf numFmtId="0" fontId="40" fillId="0" borderId="39" xfId="0" applyFont="1" applyBorder="1" applyAlignment="1" applyProtection="1">
      <alignment horizontal="center" vertical="center" textRotation="90" wrapText="1"/>
      <protection/>
    </xf>
    <xf numFmtId="0" fontId="40" fillId="0" borderId="40" xfId="0" applyFont="1" applyBorder="1" applyAlignment="1" applyProtection="1">
      <alignment horizontal="center" vertical="center" textRotation="90" wrapText="1"/>
      <protection/>
    </xf>
    <xf numFmtId="0" fontId="40" fillId="0" borderId="10" xfId="0" applyFont="1" applyBorder="1" applyAlignment="1" applyProtection="1">
      <alignment horizontal="center" vertical="center" textRotation="90"/>
      <protection/>
    </xf>
    <xf numFmtId="0" fontId="40" fillId="0" borderId="13" xfId="0" applyFont="1" applyBorder="1" applyAlignment="1" applyProtection="1">
      <alignment horizontal="center" vertical="center" textRotation="90"/>
      <protection/>
    </xf>
    <xf numFmtId="0" fontId="40" fillId="0" borderId="72" xfId="0" applyFont="1" applyBorder="1" applyAlignment="1" applyProtection="1">
      <alignment horizontal="center" vertical="center" textRotation="90"/>
      <protection/>
    </xf>
    <xf numFmtId="0" fontId="40" fillId="0" borderId="39" xfId="0" applyFont="1" applyBorder="1" applyAlignment="1" applyProtection="1">
      <alignment horizontal="center" vertical="center" textRotation="90"/>
      <protection/>
    </xf>
    <xf numFmtId="0" fontId="40" fillId="0" borderId="40" xfId="0" applyFont="1" applyBorder="1" applyAlignment="1" applyProtection="1">
      <alignment horizontal="center" vertical="center" textRotation="90"/>
      <protection/>
    </xf>
    <xf numFmtId="0" fontId="40" fillId="0" borderId="11" xfId="0" applyFont="1" applyBorder="1" applyAlignment="1" applyProtection="1">
      <alignment horizontal="center" vertical="center" textRotation="90"/>
      <protection locked="0"/>
    </xf>
    <xf numFmtId="0" fontId="40" fillId="0" borderId="72" xfId="0" applyFont="1" applyBorder="1" applyAlignment="1" applyProtection="1">
      <alignment horizontal="center" vertical="center" textRotation="90"/>
      <protection locked="0"/>
    </xf>
    <xf numFmtId="0" fontId="40" fillId="0" borderId="39" xfId="0" applyFont="1" applyBorder="1" applyAlignment="1" applyProtection="1">
      <alignment horizontal="center" vertical="center" textRotation="90"/>
      <protection locked="0"/>
    </xf>
    <xf numFmtId="0" fontId="40" fillId="0" borderId="40" xfId="0" applyFont="1" applyBorder="1" applyAlignment="1" applyProtection="1">
      <alignment horizontal="center" vertical="center" textRotation="90"/>
      <protection locked="0"/>
    </xf>
    <xf numFmtId="0" fontId="30" fillId="3" borderId="16" xfId="0" applyFont="1" applyFill="1" applyBorder="1" applyAlignment="1" applyProtection="1">
      <alignment horizontal="center" vertical="center" shrinkToFit="1"/>
      <protection locked="0"/>
    </xf>
    <xf numFmtId="0" fontId="30" fillId="3" borderId="15" xfId="0" applyFont="1" applyFill="1" applyBorder="1" applyAlignment="1" applyProtection="1">
      <alignment horizontal="center" vertical="center" shrinkToFit="1"/>
      <protection locked="0"/>
    </xf>
    <xf numFmtId="1" fontId="28" fillId="0" borderId="16" xfId="0" applyNumberFormat="1" applyFont="1" applyBorder="1" applyAlignment="1" applyProtection="1">
      <alignment horizontal="center" vertical="center" shrinkToFit="1"/>
      <protection/>
    </xf>
    <xf numFmtId="1" fontId="28" fillId="0" borderId="29" xfId="0" applyNumberFormat="1" applyFont="1" applyBorder="1" applyAlignment="1" applyProtection="1">
      <alignment horizontal="center" vertical="center" shrinkToFit="1"/>
      <protection/>
    </xf>
    <xf numFmtId="1" fontId="28" fillId="0" borderId="15" xfId="0" applyNumberFormat="1" applyFont="1" applyBorder="1" applyAlignment="1" applyProtection="1">
      <alignment horizontal="center" vertical="center" shrinkToFi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amer.Azem\Desktop\&#1575;&#1604;&#1578;&#1588;&#1603;&#1610;&#1604;&#1575;&#1578;%20&#1575;&#1604;&#1605;&#1583;&#1585;&#1587;&#1610;&#1577;%20&#1604;&#1604;&#1593;&#1575;&#1605;%202018-2019\&#1575;&#1604;&#1578;&#1588;&#1603;&#1610;&#1604;&#1575;&#1578;%20&#1575;&#1604;&#1605;&#1583;&#1585;&#1587;&#1610;&#1577;%20&#1604;&#1604;&#1593;&#1575;&#1605;%202010-2011\&#1581;&#1608;&#1587;&#1576;&#1577;%20&#1575;&#1604;&#1605;&#1585;&#1575;&#1603;&#1586;%2022%20&#1604;&#1604;&#1593;&#1575;&#1605;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لواء 6"/>
      <sheetName val="لواء 5"/>
      <sheetName val="لواء 4"/>
      <sheetName val="لواء 3"/>
      <sheetName val="لواء 2"/>
      <sheetName val="لواء 1"/>
      <sheetName val="ثوابت"/>
      <sheetName val="المجاميع"/>
    </sheetNames>
    <sheetDataSet>
      <sheetData sheetId="6">
        <row r="2">
          <cell r="B2">
            <v>1199</v>
          </cell>
        </row>
        <row r="3">
          <cell r="B3">
            <v>799</v>
          </cell>
        </row>
        <row r="4">
          <cell r="B4">
            <v>299</v>
          </cell>
        </row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rightToLeft="1" tabSelected="1" view="pageBreakPreview" zoomScale="53" zoomScaleNormal="50" zoomScaleSheetLayoutView="53" zoomScalePageLayoutView="0" workbookViewId="0" topLeftCell="A1">
      <selection activeCell="AK7" sqref="AK7"/>
    </sheetView>
  </sheetViews>
  <sheetFormatPr defaultColWidth="9.140625" defaultRowHeight="12.75"/>
  <cols>
    <col min="1" max="1" width="11.00390625" style="0" customWidth="1"/>
    <col min="2" max="2" width="62.00390625" style="0" customWidth="1"/>
    <col min="3" max="4" width="7.7109375" style="0" customWidth="1"/>
    <col min="5" max="6" width="9.7109375" style="0" customWidth="1"/>
    <col min="7" max="8" width="7.7109375" style="0" customWidth="1"/>
    <col min="9" max="10" width="9.7109375" style="0" customWidth="1"/>
    <col min="11" max="44" width="6.7109375" style="0" customWidth="1"/>
    <col min="45" max="45" width="9.7109375" style="0" customWidth="1"/>
    <col min="46" max="46" width="2.57421875" style="0" customWidth="1"/>
    <col min="47" max="47" width="4.28125" style="0" customWidth="1"/>
    <col min="48" max="51" width="5.7109375" style="0" customWidth="1"/>
    <col min="52" max="53" width="3.28125" style="0" customWidth="1"/>
    <col min="54" max="54" width="5.7109375" style="0" customWidth="1"/>
    <col min="55" max="56" width="3.28125" style="0" customWidth="1"/>
    <col min="57" max="57" width="5.7109375" style="0" customWidth="1"/>
    <col min="58" max="62" width="3.28125" style="0" customWidth="1"/>
    <col min="63" max="63" width="3.7109375" style="0" customWidth="1"/>
    <col min="64" max="64" width="6.421875" style="0" customWidth="1"/>
    <col min="65" max="65" width="5.7109375" style="0" customWidth="1"/>
    <col min="66" max="66" width="6.7109375" style="0" customWidth="1"/>
    <col min="67" max="68" width="3.7109375" style="0" customWidth="1"/>
    <col min="69" max="69" width="3.28125" style="0" customWidth="1"/>
    <col min="70" max="70" width="4.28125" style="0" customWidth="1"/>
    <col min="71" max="71" width="4.57421875" style="0" customWidth="1"/>
    <col min="72" max="72" width="0.42578125" style="0" customWidth="1"/>
    <col min="73" max="73" width="2.140625" style="0" customWidth="1"/>
  </cols>
  <sheetData>
    <row r="1" spans="1:71" ht="67.5" customHeight="1" thickBot="1">
      <c r="A1" s="1"/>
      <c r="B1" s="58" t="s">
        <v>162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22" t="s">
        <v>0</v>
      </c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14" t="s">
        <v>1</v>
      </c>
      <c r="BL1" s="314"/>
      <c r="BM1" s="314"/>
      <c r="BN1" s="314"/>
      <c r="BO1" s="314"/>
      <c r="BP1" s="314"/>
      <c r="BQ1" s="314"/>
      <c r="BR1" s="314"/>
      <c r="BS1" s="3"/>
    </row>
    <row r="2" spans="1:70" ht="45.75" customHeight="1" thickBot="1">
      <c r="A2" s="2"/>
      <c r="B2" s="323" t="s">
        <v>118</v>
      </c>
      <c r="C2" s="323"/>
      <c r="D2" s="324"/>
      <c r="E2" s="326" t="s">
        <v>174</v>
      </c>
      <c r="F2" s="327"/>
      <c r="G2" s="327"/>
      <c r="H2" s="327"/>
      <c r="I2" s="327"/>
      <c r="J2" s="327"/>
      <c r="K2" s="327"/>
      <c r="L2" s="327"/>
      <c r="M2" s="327"/>
      <c r="N2" s="328"/>
      <c r="O2" s="92"/>
      <c r="P2" s="2"/>
      <c r="Q2" s="2"/>
      <c r="R2" s="2"/>
      <c r="S2" s="2"/>
      <c r="V2" s="93" t="s">
        <v>175</v>
      </c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4"/>
      <c r="AL2" s="4"/>
      <c r="AM2" s="4"/>
      <c r="AN2" s="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24.75" customHeight="1" thickBot="1">
      <c r="A3" s="2"/>
      <c r="B3" s="316" t="s">
        <v>135</v>
      </c>
      <c r="C3" s="316"/>
      <c r="D3" s="316"/>
      <c r="E3" s="355"/>
      <c r="F3" s="356"/>
      <c r="G3" s="356"/>
      <c r="H3" s="356"/>
      <c r="I3" s="356"/>
      <c r="J3" s="356"/>
      <c r="K3" s="356"/>
      <c r="L3" s="356"/>
      <c r="M3" s="356"/>
      <c r="N3" s="357"/>
      <c r="O3" s="95"/>
      <c r="P3" s="5"/>
      <c r="Q3" s="5"/>
      <c r="R3" s="5"/>
      <c r="S3" s="5"/>
      <c r="T3" s="2"/>
      <c r="U3" s="2"/>
      <c r="V3" s="2"/>
      <c r="W3" s="314" t="s">
        <v>168</v>
      </c>
      <c r="X3" s="314"/>
      <c r="Y3" s="314"/>
      <c r="Z3" s="314"/>
      <c r="AA3" s="325"/>
      <c r="AB3" s="361"/>
      <c r="AC3" s="361"/>
      <c r="AD3" s="361"/>
      <c r="AE3" s="361"/>
      <c r="AF3" s="361"/>
      <c r="AG3" s="361"/>
      <c r="AH3" s="361"/>
      <c r="AI3" s="361"/>
      <c r="AJ3" s="314" t="s">
        <v>133</v>
      </c>
      <c r="AK3" s="314"/>
      <c r="AL3" s="314"/>
      <c r="AM3" s="314"/>
      <c r="AN3" s="314"/>
      <c r="AO3" s="315"/>
      <c r="AP3" s="362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24.75" customHeight="1" thickBot="1">
      <c r="A4" s="2"/>
      <c r="B4" s="316" t="s">
        <v>130</v>
      </c>
      <c r="C4" s="316"/>
      <c r="D4" s="316"/>
      <c r="E4" s="358"/>
      <c r="F4" s="359"/>
      <c r="G4" s="359"/>
      <c r="H4" s="359"/>
      <c r="I4" s="359"/>
      <c r="J4" s="359"/>
      <c r="K4" s="359"/>
      <c r="L4" s="359"/>
      <c r="M4" s="359"/>
      <c r="N4" s="360"/>
      <c r="O4" s="96"/>
      <c r="P4" s="2"/>
      <c r="Q4" s="2"/>
      <c r="R4" s="2"/>
      <c r="S4" s="2"/>
      <c r="T4" s="2"/>
      <c r="U4" s="2"/>
      <c r="V4" s="2"/>
      <c r="W4" s="314" t="s">
        <v>169</v>
      </c>
      <c r="X4" s="314"/>
      <c r="Y4" s="314"/>
      <c r="Z4" s="314"/>
      <c r="AA4" s="325"/>
      <c r="AB4" s="361"/>
      <c r="AC4" s="361"/>
      <c r="AD4" s="361"/>
      <c r="AE4" s="361"/>
      <c r="AF4" s="361"/>
      <c r="AG4" s="361"/>
      <c r="AH4" s="361"/>
      <c r="AI4" s="361"/>
      <c r="AJ4" s="314" t="s">
        <v>4</v>
      </c>
      <c r="AK4" s="314"/>
      <c r="AL4" s="314"/>
      <c r="AM4" s="314"/>
      <c r="AN4" s="314"/>
      <c r="AO4" s="315"/>
      <c r="AP4" s="365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7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24.75" customHeight="1" thickBot="1">
      <c r="A5" s="2"/>
      <c r="B5" s="316" t="s">
        <v>136</v>
      </c>
      <c r="C5" s="316"/>
      <c r="D5" s="316"/>
      <c r="E5" s="358"/>
      <c r="F5" s="359"/>
      <c r="G5" s="359"/>
      <c r="H5" s="359"/>
      <c r="I5" s="359"/>
      <c r="J5" s="359"/>
      <c r="K5" s="359"/>
      <c r="L5" s="359"/>
      <c r="M5" s="359"/>
      <c r="N5" s="360"/>
      <c r="O5" s="97"/>
      <c r="P5" s="2"/>
      <c r="Q5" s="2"/>
      <c r="R5" s="2"/>
      <c r="S5" s="2"/>
      <c r="T5" s="2"/>
      <c r="U5" s="2"/>
      <c r="V5" s="2"/>
      <c r="W5" s="314" t="s">
        <v>170</v>
      </c>
      <c r="X5" s="314"/>
      <c r="Y5" s="314"/>
      <c r="Z5" s="314"/>
      <c r="AA5" s="325"/>
      <c r="AB5" s="361"/>
      <c r="AC5" s="361"/>
      <c r="AD5" s="361"/>
      <c r="AE5" s="361"/>
      <c r="AF5" s="361"/>
      <c r="AG5" s="361"/>
      <c r="AH5" s="361"/>
      <c r="AI5" s="361"/>
      <c r="AJ5" s="314" t="s">
        <v>163</v>
      </c>
      <c r="AK5" s="314"/>
      <c r="AL5" s="314"/>
      <c r="AM5" s="314"/>
      <c r="AN5" s="314"/>
      <c r="AO5" s="315"/>
      <c r="AP5" s="365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7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7.75" customHeight="1" thickBot="1">
      <c r="A6" s="2"/>
      <c r="B6" s="2"/>
      <c r="C6" s="2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314" t="s">
        <v>171</v>
      </c>
      <c r="X6" s="314"/>
      <c r="Y6" s="314"/>
      <c r="Z6" s="314"/>
      <c r="AA6" s="325"/>
      <c r="AB6" s="361"/>
      <c r="AC6" s="361"/>
      <c r="AD6" s="361"/>
      <c r="AE6" s="361"/>
      <c r="AF6" s="361"/>
      <c r="AG6" s="361"/>
      <c r="AH6" s="361"/>
      <c r="AI6" s="361"/>
      <c r="AJ6" s="314" t="s">
        <v>132</v>
      </c>
      <c r="AK6" s="314"/>
      <c r="AL6" s="314"/>
      <c r="AM6" s="314"/>
      <c r="AN6" s="314"/>
      <c r="AO6" s="315"/>
      <c r="AP6" s="365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7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27.75" customHeight="1" thickBot="1">
      <c r="A7" s="2"/>
      <c r="B7" s="7"/>
      <c r="C7" s="7"/>
      <c r="D7" s="7"/>
      <c r="E7" s="6"/>
      <c r="F7" s="6"/>
      <c r="G7" s="6"/>
      <c r="H7" s="6"/>
      <c r="I7" s="6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50" t="s">
        <v>172</v>
      </c>
      <c r="X7" s="350"/>
      <c r="Y7" s="350"/>
      <c r="Z7" s="350"/>
      <c r="AA7" s="351"/>
      <c r="AB7" s="342"/>
      <c r="AC7" s="342"/>
      <c r="AD7" s="342"/>
      <c r="AE7" s="342"/>
      <c r="AF7" s="342"/>
      <c r="AG7" s="342"/>
      <c r="AH7" s="342"/>
      <c r="AI7" s="34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1" ht="18.75" customHeight="1" thickBot="1">
      <c r="A8" s="352" t="s">
        <v>5</v>
      </c>
      <c r="B8" s="353"/>
      <c r="C8" s="353"/>
      <c r="D8" s="353"/>
      <c r="E8" s="353"/>
      <c r="F8" s="353"/>
      <c r="G8" s="353"/>
      <c r="H8" s="353"/>
      <c r="I8" s="353"/>
      <c r="J8" s="354"/>
      <c r="K8" s="368" t="s">
        <v>153</v>
      </c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70"/>
      <c r="AC8" s="370"/>
      <c r="AD8" s="370"/>
      <c r="AE8" s="370"/>
      <c r="AF8" s="370"/>
      <c r="AG8" s="370"/>
      <c r="AH8" s="370"/>
      <c r="AI8" s="370"/>
      <c r="AJ8" s="369"/>
      <c r="AK8" s="369"/>
      <c r="AL8" s="369"/>
      <c r="AM8" s="369"/>
      <c r="AN8" s="369"/>
      <c r="AO8" s="369"/>
      <c r="AP8" s="369"/>
      <c r="AQ8" s="369"/>
      <c r="AR8" s="369"/>
      <c r="AS8" s="371"/>
      <c r="AT8" s="2"/>
      <c r="AU8" s="352" t="s">
        <v>6</v>
      </c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4"/>
      <c r="BS8" s="8"/>
    </row>
    <row r="9" spans="1:71" ht="35.25" customHeight="1" thickBot="1">
      <c r="A9" s="344" t="s">
        <v>7</v>
      </c>
      <c r="B9" s="347" t="s">
        <v>8</v>
      </c>
      <c r="C9" s="317" t="s">
        <v>173</v>
      </c>
      <c r="D9" s="318"/>
      <c r="E9" s="318"/>
      <c r="F9" s="319"/>
      <c r="G9" s="317" t="s">
        <v>176</v>
      </c>
      <c r="H9" s="318"/>
      <c r="I9" s="318"/>
      <c r="J9" s="319"/>
      <c r="K9" s="372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4"/>
      <c r="AT9" s="2"/>
      <c r="AU9" s="9" t="s">
        <v>2</v>
      </c>
      <c r="AV9" s="343" t="s">
        <v>9</v>
      </c>
      <c r="AW9" s="375"/>
      <c r="AX9" s="375"/>
      <c r="AY9" s="375"/>
      <c r="AZ9" s="375"/>
      <c r="BA9" s="376"/>
      <c r="BB9" s="377" t="s">
        <v>10</v>
      </c>
      <c r="BC9" s="378"/>
      <c r="BD9" s="378"/>
      <c r="BE9" s="378"/>
      <c r="BF9" s="378"/>
      <c r="BG9" s="379"/>
      <c r="BH9" s="380" t="s">
        <v>8</v>
      </c>
      <c r="BI9" s="381"/>
      <c r="BJ9" s="382"/>
      <c r="BK9" s="98"/>
      <c r="BL9" s="99"/>
      <c r="BM9" s="100"/>
      <c r="BN9" s="298"/>
      <c r="BO9" s="299"/>
      <c r="BP9" s="383"/>
      <c r="BQ9" s="384"/>
      <c r="BR9" s="385"/>
      <c r="BS9" s="10"/>
    </row>
    <row r="10" spans="1:71" ht="57.75" customHeight="1" thickBot="1">
      <c r="A10" s="345"/>
      <c r="B10" s="348"/>
      <c r="C10" s="320" t="s">
        <v>11</v>
      </c>
      <c r="D10" s="321"/>
      <c r="E10" s="321"/>
      <c r="F10" s="310" t="s">
        <v>12</v>
      </c>
      <c r="G10" s="320" t="s">
        <v>11</v>
      </c>
      <c r="H10" s="321"/>
      <c r="I10" s="321"/>
      <c r="J10" s="310" t="s">
        <v>12</v>
      </c>
      <c r="K10" s="264" t="s">
        <v>13</v>
      </c>
      <c r="L10" s="264" t="s">
        <v>14</v>
      </c>
      <c r="M10" s="264" t="s">
        <v>138</v>
      </c>
      <c r="N10" s="264" t="s">
        <v>141</v>
      </c>
      <c r="O10" s="287" t="s">
        <v>142</v>
      </c>
      <c r="P10" s="264" t="s">
        <v>15</v>
      </c>
      <c r="Q10" s="264" t="s">
        <v>16</v>
      </c>
      <c r="R10" s="264" t="s">
        <v>17</v>
      </c>
      <c r="S10" s="264" t="s">
        <v>121</v>
      </c>
      <c r="T10" s="264" t="s">
        <v>140</v>
      </c>
      <c r="U10" s="264" t="s">
        <v>18</v>
      </c>
      <c r="V10" s="264" t="s">
        <v>19</v>
      </c>
      <c r="W10" s="264" t="s">
        <v>20</v>
      </c>
      <c r="X10" s="264" t="s">
        <v>21</v>
      </c>
      <c r="Y10" s="264" t="s">
        <v>22</v>
      </c>
      <c r="Z10" s="264" t="s">
        <v>23</v>
      </c>
      <c r="AA10" s="264" t="s">
        <v>24</v>
      </c>
      <c r="AB10" s="264" t="s">
        <v>137</v>
      </c>
      <c r="AC10" s="264" t="s">
        <v>25</v>
      </c>
      <c r="AD10" s="264" t="s">
        <v>26</v>
      </c>
      <c r="AE10" s="264" t="s">
        <v>161</v>
      </c>
      <c r="AF10" s="264" t="s">
        <v>27</v>
      </c>
      <c r="AG10" s="264" t="s">
        <v>120</v>
      </c>
      <c r="AH10" s="264" t="s">
        <v>160</v>
      </c>
      <c r="AI10" s="264" t="s">
        <v>28</v>
      </c>
      <c r="AJ10" s="264" t="s">
        <v>29</v>
      </c>
      <c r="AK10" s="264" t="s">
        <v>30</v>
      </c>
      <c r="AL10" s="264" t="s">
        <v>31</v>
      </c>
      <c r="AM10" s="264" t="s">
        <v>32</v>
      </c>
      <c r="AN10" s="264" t="s">
        <v>33</v>
      </c>
      <c r="AO10" s="264" t="s">
        <v>35</v>
      </c>
      <c r="AP10" s="264" t="s">
        <v>34</v>
      </c>
      <c r="AQ10" s="264" t="s">
        <v>36</v>
      </c>
      <c r="AR10" s="262" t="s">
        <v>37</v>
      </c>
      <c r="AS10" s="312" t="s">
        <v>38</v>
      </c>
      <c r="AT10" s="2"/>
      <c r="AU10" s="11">
        <v>1</v>
      </c>
      <c r="AV10" s="298"/>
      <c r="AW10" s="299"/>
      <c r="AX10" s="299"/>
      <c r="AY10" s="299"/>
      <c r="AZ10" s="299"/>
      <c r="BA10" s="300"/>
      <c r="BB10" s="298"/>
      <c r="BC10" s="299"/>
      <c r="BD10" s="299"/>
      <c r="BE10" s="299"/>
      <c r="BF10" s="299"/>
      <c r="BG10" s="300"/>
      <c r="BH10" s="386" t="s">
        <v>39</v>
      </c>
      <c r="BI10" s="387"/>
      <c r="BJ10" s="388"/>
      <c r="BK10" s="98"/>
      <c r="BL10" s="99"/>
      <c r="BM10" s="100"/>
      <c r="BN10" s="298"/>
      <c r="BO10" s="299"/>
      <c r="BP10" s="383"/>
      <c r="BQ10" s="384"/>
      <c r="BR10" s="385"/>
      <c r="BS10" s="10"/>
    </row>
    <row r="11" spans="1:71" ht="57.75" customHeight="1" thickBot="1">
      <c r="A11" s="346"/>
      <c r="B11" s="349"/>
      <c r="C11" s="46" t="s">
        <v>40</v>
      </c>
      <c r="D11" s="46" t="s">
        <v>41</v>
      </c>
      <c r="E11" s="47" t="s">
        <v>42</v>
      </c>
      <c r="F11" s="311"/>
      <c r="G11" s="48" t="s">
        <v>40</v>
      </c>
      <c r="H11" s="48" t="s">
        <v>41</v>
      </c>
      <c r="I11" s="49" t="s">
        <v>42</v>
      </c>
      <c r="J11" s="311"/>
      <c r="K11" s="265"/>
      <c r="L11" s="265"/>
      <c r="M11" s="265"/>
      <c r="N11" s="265"/>
      <c r="O11" s="288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 t="s">
        <v>28</v>
      </c>
      <c r="AJ11" s="265"/>
      <c r="AK11" s="265"/>
      <c r="AL11" s="265"/>
      <c r="AM11" s="265"/>
      <c r="AN11" s="265"/>
      <c r="AO11" s="265"/>
      <c r="AP11" s="265"/>
      <c r="AQ11" s="265"/>
      <c r="AR11" s="263"/>
      <c r="AS11" s="313"/>
      <c r="AT11" s="2"/>
      <c r="AU11" s="12">
        <v>2</v>
      </c>
      <c r="AV11" s="298"/>
      <c r="AW11" s="299"/>
      <c r="AX11" s="299"/>
      <c r="AY11" s="299"/>
      <c r="AZ11" s="299"/>
      <c r="BA11" s="300"/>
      <c r="BB11" s="298"/>
      <c r="BC11" s="299"/>
      <c r="BD11" s="299"/>
      <c r="BE11" s="299"/>
      <c r="BF11" s="299"/>
      <c r="BG11" s="300"/>
      <c r="BH11" s="389"/>
      <c r="BI11" s="390"/>
      <c r="BJ11" s="391"/>
      <c r="BK11" s="98"/>
      <c r="BL11" s="99"/>
      <c r="BM11" s="100"/>
      <c r="BN11" s="298"/>
      <c r="BO11" s="299"/>
      <c r="BP11" s="383"/>
      <c r="BQ11" s="384"/>
      <c r="BR11" s="385"/>
      <c r="BS11" s="10"/>
    </row>
    <row r="12" spans="1:71" ht="22.5" customHeight="1" thickBot="1">
      <c r="A12" s="301" t="s">
        <v>43</v>
      </c>
      <c r="B12" s="59" t="s">
        <v>44</v>
      </c>
      <c r="C12" s="101"/>
      <c r="D12" s="102"/>
      <c r="E12" s="103">
        <f>SUM(C12:D12)</f>
        <v>0</v>
      </c>
      <c r="F12" s="104"/>
      <c r="G12" s="101"/>
      <c r="H12" s="102"/>
      <c r="I12" s="103">
        <f>SUM(G12:H12)</f>
        <v>0</v>
      </c>
      <c r="J12" s="104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7"/>
      <c r="AS12" s="108">
        <f>K12</f>
        <v>0</v>
      </c>
      <c r="AT12" s="2"/>
      <c r="AU12" s="12">
        <v>3</v>
      </c>
      <c r="AV12" s="298"/>
      <c r="AW12" s="299"/>
      <c r="AX12" s="299"/>
      <c r="AY12" s="299"/>
      <c r="AZ12" s="299"/>
      <c r="BA12" s="300"/>
      <c r="BB12" s="298"/>
      <c r="BC12" s="299"/>
      <c r="BD12" s="299"/>
      <c r="BE12" s="299"/>
      <c r="BF12" s="299"/>
      <c r="BG12" s="300"/>
      <c r="BH12" s="389"/>
      <c r="BI12" s="390"/>
      <c r="BJ12" s="391"/>
      <c r="BK12" s="98"/>
      <c r="BL12" s="99"/>
      <c r="BM12" s="100"/>
      <c r="BN12" s="298"/>
      <c r="BO12" s="299"/>
      <c r="BP12" s="383"/>
      <c r="BQ12" s="384"/>
      <c r="BR12" s="385"/>
      <c r="BS12" s="10"/>
    </row>
    <row r="13" spans="1:71" ht="22.5" customHeight="1" thickBot="1">
      <c r="A13" s="302"/>
      <c r="B13" s="60" t="s">
        <v>45</v>
      </c>
      <c r="C13" s="109"/>
      <c r="D13" s="110"/>
      <c r="E13" s="111">
        <f>SUM(C13:D13)</f>
        <v>0</v>
      </c>
      <c r="F13" s="112"/>
      <c r="G13" s="109"/>
      <c r="H13" s="110"/>
      <c r="I13" s="111">
        <f>SUM(G13:H13)</f>
        <v>0</v>
      </c>
      <c r="J13" s="112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5"/>
      <c r="AS13" s="116">
        <f>K13</f>
        <v>0</v>
      </c>
      <c r="AT13" s="2"/>
      <c r="AU13" s="12">
        <v>4</v>
      </c>
      <c r="AV13" s="298"/>
      <c r="AW13" s="299"/>
      <c r="AX13" s="299"/>
      <c r="AY13" s="299"/>
      <c r="AZ13" s="299"/>
      <c r="BA13" s="300"/>
      <c r="BB13" s="298"/>
      <c r="BC13" s="299"/>
      <c r="BD13" s="299"/>
      <c r="BE13" s="299"/>
      <c r="BF13" s="299"/>
      <c r="BG13" s="300"/>
      <c r="BH13" s="389"/>
      <c r="BI13" s="390"/>
      <c r="BJ13" s="391"/>
      <c r="BK13" s="98"/>
      <c r="BL13" s="99"/>
      <c r="BM13" s="100"/>
      <c r="BN13" s="298"/>
      <c r="BO13" s="299"/>
      <c r="BP13" s="383"/>
      <c r="BQ13" s="384"/>
      <c r="BR13" s="385"/>
      <c r="BS13" s="10"/>
    </row>
    <row r="14" spans="1:71" ht="27.75" customHeight="1" thickBot="1">
      <c r="A14" s="303"/>
      <c r="B14" s="57" t="s">
        <v>42</v>
      </c>
      <c r="C14" s="61">
        <f aca="true" t="shared" si="0" ref="C14:K14">SUM(C12:C13)</f>
        <v>0</v>
      </c>
      <c r="D14" s="62">
        <f t="shared" si="0"/>
        <v>0</v>
      </c>
      <c r="E14" s="63">
        <f t="shared" si="0"/>
        <v>0</v>
      </c>
      <c r="F14" s="64">
        <f t="shared" si="0"/>
        <v>0</v>
      </c>
      <c r="G14" s="61">
        <f t="shared" si="0"/>
        <v>0</v>
      </c>
      <c r="H14" s="62">
        <f t="shared" si="0"/>
        <v>0</v>
      </c>
      <c r="I14" s="63">
        <f t="shared" si="0"/>
        <v>0</v>
      </c>
      <c r="J14" s="64">
        <f>SUM(J12:J13)</f>
        <v>0</v>
      </c>
      <c r="K14" s="65">
        <f t="shared" si="0"/>
        <v>0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8"/>
      <c r="AS14" s="119">
        <f>K14</f>
        <v>0</v>
      </c>
      <c r="AT14" s="2"/>
      <c r="AU14" s="12">
        <v>5</v>
      </c>
      <c r="AV14" s="298"/>
      <c r="AW14" s="299"/>
      <c r="AX14" s="299"/>
      <c r="AY14" s="299"/>
      <c r="AZ14" s="299"/>
      <c r="BA14" s="300"/>
      <c r="BB14" s="298"/>
      <c r="BC14" s="299"/>
      <c r="BD14" s="299"/>
      <c r="BE14" s="299"/>
      <c r="BF14" s="299"/>
      <c r="BG14" s="300"/>
      <c r="BH14" s="389"/>
      <c r="BI14" s="390"/>
      <c r="BJ14" s="391"/>
      <c r="BK14" s="98"/>
      <c r="BL14" s="99"/>
      <c r="BM14" s="100"/>
      <c r="BN14" s="298"/>
      <c r="BO14" s="299"/>
      <c r="BP14" s="383"/>
      <c r="BQ14" s="384"/>
      <c r="BR14" s="385"/>
      <c r="BS14" s="10"/>
    </row>
    <row r="15" spans="1:71" ht="22.5" customHeight="1" thickBot="1">
      <c r="A15" s="304" t="s">
        <v>128</v>
      </c>
      <c r="B15" s="59" t="s">
        <v>46</v>
      </c>
      <c r="C15" s="101"/>
      <c r="D15" s="102"/>
      <c r="E15" s="103">
        <f aca="true" t="shared" si="1" ref="E15:E24">SUM(C15:D15)</f>
        <v>0</v>
      </c>
      <c r="F15" s="104"/>
      <c r="G15" s="101"/>
      <c r="H15" s="102"/>
      <c r="I15" s="103">
        <f aca="true" t="shared" si="2" ref="I15:I45">SUM(G15:H15)</f>
        <v>0</v>
      </c>
      <c r="J15" s="104"/>
      <c r="K15" s="120"/>
      <c r="L15" s="121">
        <f>21*J15</f>
        <v>0</v>
      </c>
      <c r="M15" s="122"/>
      <c r="N15" s="122"/>
      <c r="O15" s="122"/>
      <c r="P15" s="122"/>
      <c r="Q15" s="122"/>
      <c r="R15" s="122"/>
      <c r="S15" s="122"/>
      <c r="T15" s="123">
        <f>4*J15</f>
        <v>0</v>
      </c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4"/>
      <c r="AS15" s="108">
        <f aca="true" t="shared" si="3" ref="AS15:AS33">SUM(K15:AR15)</f>
        <v>0</v>
      </c>
      <c r="AT15" s="2"/>
      <c r="AU15" s="12">
        <v>6</v>
      </c>
      <c r="AV15" s="298"/>
      <c r="AW15" s="299"/>
      <c r="AX15" s="299"/>
      <c r="AY15" s="299"/>
      <c r="AZ15" s="299"/>
      <c r="BA15" s="300"/>
      <c r="BB15" s="298"/>
      <c r="BC15" s="299"/>
      <c r="BD15" s="299"/>
      <c r="BE15" s="299"/>
      <c r="BF15" s="299"/>
      <c r="BG15" s="300"/>
      <c r="BH15" s="389"/>
      <c r="BI15" s="390"/>
      <c r="BJ15" s="391"/>
      <c r="BK15" s="98"/>
      <c r="BL15" s="99"/>
      <c r="BM15" s="100"/>
      <c r="BN15" s="298"/>
      <c r="BO15" s="299"/>
      <c r="BP15" s="383"/>
      <c r="BQ15" s="384"/>
      <c r="BR15" s="385"/>
      <c r="BS15" s="10"/>
    </row>
    <row r="16" spans="1:71" ht="22.5" customHeight="1" thickBot="1">
      <c r="A16" s="305"/>
      <c r="B16" s="66" t="s">
        <v>47</v>
      </c>
      <c r="C16" s="125"/>
      <c r="D16" s="126"/>
      <c r="E16" s="127">
        <f t="shared" si="1"/>
        <v>0</v>
      </c>
      <c r="F16" s="128"/>
      <c r="G16" s="125"/>
      <c r="H16" s="126"/>
      <c r="I16" s="127">
        <f t="shared" si="2"/>
        <v>0</v>
      </c>
      <c r="J16" s="128"/>
      <c r="K16" s="129"/>
      <c r="L16" s="130">
        <f>21*J16</f>
        <v>0</v>
      </c>
      <c r="M16" s="131"/>
      <c r="N16" s="131"/>
      <c r="O16" s="131"/>
      <c r="P16" s="131"/>
      <c r="Q16" s="131"/>
      <c r="R16" s="131"/>
      <c r="S16" s="131"/>
      <c r="T16" s="132">
        <f>4*J16</f>
        <v>0</v>
      </c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3"/>
      <c r="AS16" s="134">
        <f t="shared" si="3"/>
        <v>0</v>
      </c>
      <c r="AT16" s="2"/>
      <c r="AU16" s="12">
        <v>7</v>
      </c>
      <c r="AV16" s="298"/>
      <c r="AW16" s="299"/>
      <c r="AX16" s="299"/>
      <c r="AY16" s="299"/>
      <c r="AZ16" s="299"/>
      <c r="BA16" s="300"/>
      <c r="BB16" s="298"/>
      <c r="BC16" s="299"/>
      <c r="BD16" s="299"/>
      <c r="BE16" s="299"/>
      <c r="BF16" s="299"/>
      <c r="BG16" s="300"/>
      <c r="BH16" s="389"/>
      <c r="BI16" s="390"/>
      <c r="BJ16" s="391"/>
      <c r="BK16" s="98"/>
      <c r="BL16" s="99"/>
      <c r="BM16" s="100"/>
      <c r="BN16" s="298"/>
      <c r="BO16" s="299"/>
      <c r="BP16" s="383"/>
      <c r="BQ16" s="384"/>
      <c r="BR16" s="385"/>
      <c r="BS16" s="10"/>
    </row>
    <row r="17" spans="1:71" ht="22.5" customHeight="1" thickBot="1">
      <c r="A17" s="305"/>
      <c r="B17" s="66" t="s">
        <v>48</v>
      </c>
      <c r="C17" s="125"/>
      <c r="D17" s="126"/>
      <c r="E17" s="127">
        <f t="shared" si="1"/>
        <v>0</v>
      </c>
      <c r="F17" s="128"/>
      <c r="G17" s="125"/>
      <c r="H17" s="126"/>
      <c r="I17" s="127">
        <f t="shared" si="2"/>
        <v>0</v>
      </c>
      <c r="J17" s="128"/>
      <c r="K17" s="129"/>
      <c r="L17" s="130">
        <f>21*J17</f>
        <v>0</v>
      </c>
      <c r="M17" s="131"/>
      <c r="N17" s="131"/>
      <c r="O17" s="131"/>
      <c r="P17" s="131"/>
      <c r="Q17" s="131"/>
      <c r="R17" s="131"/>
      <c r="S17" s="131"/>
      <c r="T17" s="132">
        <f>4*J17</f>
        <v>0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3"/>
      <c r="AS17" s="134">
        <f t="shared" si="3"/>
        <v>0</v>
      </c>
      <c r="AT17" s="2"/>
      <c r="AU17" s="12">
        <v>8</v>
      </c>
      <c r="AV17" s="298"/>
      <c r="AW17" s="299"/>
      <c r="AX17" s="299"/>
      <c r="AY17" s="299"/>
      <c r="AZ17" s="299"/>
      <c r="BA17" s="300"/>
      <c r="BB17" s="298"/>
      <c r="BC17" s="299"/>
      <c r="BD17" s="299"/>
      <c r="BE17" s="299"/>
      <c r="BF17" s="299"/>
      <c r="BG17" s="300"/>
      <c r="BH17" s="389"/>
      <c r="BI17" s="390"/>
      <c r="BJ17" s="391"/>
      <c r="BK17" s="98"/>
      <c r="BL17" s="99"/>
      <c r="BM17" s="100"/>
      <c r="BN17" s="298"/>
      <c r="BO17" s="299"/>
      <c r="BP17" s="383"/>
      <c r="BQ17" s="384"/>
      <c r="BR17" s="385"/>
      <c r="BS17" s="10"/>
    </row>
    <row r="18" spans="1:71" ht="22.5" customHeight="1" thickBot="1">
      <c r="A18" s="305"/>
      <c r="B18" s="66" t="s">
        <v>49</v>
      </c>
      <c r="C18" s="125"/>
      <c r="D18" s="126"/>
      <c r="E18" s="127">
        <f t="shared" si="1"/>
        <v>0</v>
      </c>
      <c r="F18" s="128"/>
      <c r="G18" s="125"/>
      <c r="H18" s="126"/>
      <c r="I18" s="127">
        <f t="shared" si="2"/>
        <v>0</v>
      </c>
      <c r="J18" s="128"/>
      <c r="K18" s="129"/>
      <c r="L18" s="131"/>
      <c r="M18" s="130">
        <f aca="true" t="shared" si="4" ref="M18:M24">3*J18</f>
        <v>0</v>
      </c>
      <c r="N18" s="131"/>
      <c r="O18" s="130">
        <f>7*J18</f>
        <v>0</v>
      </c>
      <c r="P18" s="130">
        <f>2*J18</f>
        <v>0</v>
      </c>
      <c r="Q18" s="131"/>
      <c r="R18" s="131"/>
      <c r="S18" s="131"/>
      <c r="T18" s="132">
        <f>4*J18</f>
        <v>0</v>
      </c>
      <c r="U18" s="131"/>
      <c r="V18" s="130">
        <f aca="true" t="shared" si="5" ref="V18:V24">5*J18</f>
        <v>0</v>
      </c>
      <c r="W18" s="130">
        <f>3*J18</f>
        <v>0</v>
      </c>
      <c r="X18" s="131"/>
      <c r="Y18" s="131"/>
      <c r="Z18" s="131"/>
      <c r="AA18" s="131"/>
      <c r="AB18" s="130">
        <f aca="true" t="shared" si="6" ref="AB18:AB24">1*J18</f>
        <v>0</v>
      </c>
      <c r="AC18" s="130">
        <f aca="true" t="shared" si="7" ref="AC18:AC24">2*J18</f>
        <v>0</v>
      </c>
      <c r="AD18" s="130">
        <f aca="true" t="shared" si="8" ref="AD18:AD24">2*J18</f>
        <v>0</v>
      </c>
      <c r="AE18" s="130">
        <f aca="true" t="shared" si="9" ref="AE18:AE24">2*J18</f>
        <v>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3"/>
      <c r="AS18" s="134">
        <f t="shared" si="3"/>
        <v>0</v>
      </c>
      <c r="AT18" s="2"/>
      <c r="AU18" s="13">
        <v>9</v>
      </c>
      <c r="AV18" s="298"/>
      <c r="AW18" s="299"/>
      <c r="AX18" s="299"/>
      <c r="AY18" s="299"/>
      <c r="AZ18" s="299"/>
      <c r="BA18" s="300"/>
      <c r="BB18" s="298"/>
      <c r="BC18" s="299"/>
      <c r="BD18" s="299"/>
      <c r="BE18" s="299"/>
      <c r="BF18" s="299"/>
      <c r="BG18" s="300"/>
      <c r="BH18" s="392"/>
      <c r="BI18" s="393"/>
      <c r="BJ18" s="394"/>
      <c r="BK18" s="98"/>
      <c r="BL18" s="99"/>
      <c r="BM18" s="100"/>
      <c r="BN18" s="298"/>
      <c r="BO18" s="299"/>
      <c r="BP18" s="383"/>
      <c r="BQ18" s="384"/>
      <c r="BR18" s="385"/>
      <c r="BS18" s="10"/>
    </row>
    <row r="19" spans="1:71" ht="22.5" customHeight="1" thickBot="1">
      <c r="A19" s="305"/>
      <c r="B19" s="66" t="s">
        <v>50</v>
      </c>
      <c r="C19" s="125"/>
      <c r="D19" s="126"/>
      <c r="E19" s="127">
        <f t="shared" si="1"/>
        <v>0</v>
      </c>
      <c r="F19" s="128"/>
      <c r="G19" s="125"/>
      <c r="H19" s="126"/>
      <c r="I19" s="127">
        <f t="shared" si="2"/>
        <v>0</v>
      </c>
      <c r="J19" s="128"/>
      <c r="K19" s="129"/>
      <c r="L19" s="131"/>
      <c r="M19" s="130">
        <f t="shared" si="4"/>
        <v>0</v>
      </c>
      <c r="N19" s="131"/>
      <c r="O19" s="130">
        <f>7*J19</f>
        <v>0</v>
      </c>
      <c r="P19" s="130">
        <f>2*J19</f>
        <v>0</v>
      </c>
      <c r="Q19" s="131"/>
      <c r="R19" s="131"/>
      <c r="S19" s="131"/>
      <c r="T19" s="132">
        <f aca="true" t="shared" si="10" ref="T19:T24">5*J19</f>
        <v>0</v>
      </c>
      <c r="U19" s="131"/>
      <c r="V19" s="130">
        <f t="shared" si="5"/>
        <v>0</v>
      </c>
      <c r="W19" s="130">
        <f>3*J19</f>
        <v>0</v>
      </c>
      <c r="X19" s="131"/>
      <c r="Y19" s="131"/>
      <c r="Z19" s="131"/>
      <c r="AA19" s="131"/>
      <c r="AB19" s="130">
        <f t="shared" si="6"/>
        <v>0</v>
      </c>
      <c r="AC19" s="130">
        <f t="shared" si="7"/>
        <v>0</v>
      </c>
      <c r="AD19" s="130">
        <f t="shared" si="8"/>
        <v>0</v>
      </c>
      <c r="AE19" s="130">
        <f t="shared" si="9"/>
        <v>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3"/>
      <c r="AS19" s="134">
        <f t="shared" si="3"/>
        <v>0</v>
      </c>
      <c r="AT19" s="2"/>
      <c r="AU19" s="320" t="s">
        <v>51</v>
      </c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95"/>
      <c r="BH19" s="380">
        <f>SUM(BK19:BR19)</f>
        <v>0</v>
      </c>
      <c r="BI19" s="381"/>
      <c r="BJ19" s="382"/>
      <c r="BK19" s="38">
        <f>SUM(BK10:BK18)</f>
        <v>0</v>
      </c>
      <c r="BL19" s="43">
        <f>SUM(BL10:BL18)</f>
        <v>0</v>
      </c>
      <c r="BM19" s="38">
        <f>SUM(BM10:BM18)</f>
        <v>0</v>
      </c>
      <c r="BN19" s="396">
        <f>SUM(BN10:BO18)</f>
        <v>0</v>
      </c>
      <c r="BO19" s="397"/>
      <c r="BP19" s="260">
        <f>SUM(BP10:BR18)</f>
        <v>0</v>
      </c>
      <c r="BQ19" s="398"/>
      <c r="BR19" s="261"/>
      <c r="BS19" s="10"/>
    </row>
    <row r="20" spans="1:70" ht="22.5" customHeight="1" thickBot="1">
      <c r="A20" s="305"/>
      <c r="B20" s="66" t="s">
        <v>52</v>
      </c>
      <c r="C20" s="125"/>
      <c r="D20" s="126"/>
      <c r="E20" s="127">
        <f t="shared" si="1"/>
        <v>0</v>
      </c>
      <c r="F20" s="128"/>
      <c r="G20" s="125"/>
      <c r="H20" s="126"/>
      <c r="I20" s="127">
        <f t="shared" si="2"/>
        <v>0</v>
      </c>
      <c r="J20" s="128"/>
      <c r="K20" s="129"/>
      <c r="L20" s="131"/>
      <c r="M20" s="130">
        <f t="shared" si="4"/>
        <v>0</v>
      </c>
      <c r="N20" s="131"/>
      <c r="O20" s="130">
        <f>7*J20</f>
        <v>0</v>
      </c>
      <c r="P20" s="130">
        <f>1*J20</f>
        <v>0</v>
      </c>
      <c r="Q20" s="130">
        <f>1*J20</f>
        <v>0</v>
      </c>
      <c r="R20" s="130">
        <f>1*J20</f>
        <v>0</v>
      </c>
      <c r="S20" s="131"/>
      <c r="T20" s="132">
        <f t="shared" si="10"/>
        <v>0</v>
      </c>
      <c r="U20" s="131"/>
      <c r="V20" s="130">
        <f t="shared" si="5"/>
        <v>0</v>
      </c>
      <c r="W20" s="130">
        <f>3*J20</f>
        <v>0</v>
      </c>
      <c r="X20" s="131"/>
      <c r="Y20" s="131"/>
      <c r="Z20" s="131"/>
      <c r="AA20" s="131"/>
      <c r="AB20" s="130">
        <f t="shared" si="6"/>
        <v>0</v>
      </c>
      <c r="AC20" s="130">
        <f t="shared" si="7"/>
        <v>0</v>
      </c>
      <c r="AD20" s="130">
        <f t="shared" si="8"/>
        <v>0</v>
      </c>
      <c r="AE20" s="130">
        <f t="shared" si="9"/>
        <v>0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3"/>
      <c r="AS20" s="134">
        <f t="shared" si="3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1" ht="22.5" customHeight="1" thickBot="1">
      <c r="A21" s="305"/>
      <c r="B21" s="66" t="s">
        <v>53</v>
      </c>
      <c r="C21" s="125"/>
      <c r="D21" s="126"/>
      <c r="E21" s="127">
        <f t="shared" si="1"/>
        <v>0</v>
      </c>
      <c r="F21" s="128"/>
      <c r="G21" s="125"/>
      <c r="H21" s="126"/>
      <c r="I21" s="127">
        <f t="shared" si="2"/>
        <v>0</v>
      </c>
      <c r="J21" s="128"/>
      <c r="K21" s="129"/>
      <c r="L21" s="131"/>
      <c r="M21" s="130">
        <f t="shared" si="4"/>
        <v>0</v>
      </c>
      <c r="N21" s="131"/>
      <c r="O21" s="130">
        <f>6*J21</f>
        <v>0</v>
      </c>
      <c r="P21" s="130">
        <f>1*J21</f>
        <v>0</v>
      </c>
      <c r="Q21" s="130">
        <f>1*J21</f>
        <v>0</v>
      </c>
      <c r="R21" s="130">
        <f>1*J21</f>
        <v>0</v>
      </c>
      <c r="S21" s="131"/>
      <c r="T21" s="132">
        <f t="shared" si="10"/>
        <v>0</v>
      </c>
      <c r="U21" s="131"/>
      <c r="V21" s="130">
        <f t="shared" si="5"/>
        <v>0</v>
      </c>
      <c r="W21" s="130">
        <f>4*J21</f>
        <v>0</v>
      </c>
      <c r="X21" s="131"/>
      <c r="Y21" s="131"/>
      <c r="Z21" s="131"/>
      <c r="AA21" s="131"/>
      <c r="AB21" s="130">
        <f t="shared" si="6"/>
        <v>0</v>
      </c>
      <c r="AC21" s="130">
        <f t="shared" si="7"/>
        <v>0</v>
      </c>
      <c r="AD21" s="130">
        <f t="shared" si="8"/>
        <v>0</v>
      </c>
      <c r="AE21" s="130">
        <f t="shared" si="9"/>
        <v>0</v>
      </c>
      <c r="AF21" s="130">
        <f>1*J21</f>
        <v>0</v>
      </c>
      <c r="AG21" s="130">
        <f>1*J21</f>
        <v>0</v>
      </c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3"/>
      <c r="AS21" s="134">
        <f t="shared" si="3"/>
        <v>0</v>
      </c>
      <c r="AT21" s="2"/>
      <c r="AU21" s="399" t="s">
        <v>54</v>
      </c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1"/>
      <c r="BS21" s="8"/>
    </row>
    <row r="22" spans="1:71" ht="31.5" customHeight="1" thickBot="1">
      <c r="A22" s="305"/>
      <c r="B22" s="66" t="s">
        <v>55</v>
      </c>
      <c r="C22" s="125"/>
      <c r="D22" s="126"/>
      <c r="E22" s="127">
        <f t="shared" si="1"/>
        <v>0</v>
      </c>
      <c r="F22" s="128"/>
      <c r="G22" s="125"/>
      <c r="H22" s="126"/>
      <c r="I22" s="127">
        <f t="shared" si="2"/>
        <v>0</v>
      </c>
      <c r="J22" s="128"/>
      <c r="K22" s="129"/>
      <c r="L22" s="131"/>
      <c r="M22" s="130">
        <f t="shared" si="4"/>
        <v>0</v>
      </c>
      <c r="N22" s="131"/>
      <c r="O22" s="130">
        <f>6*J22</f>
        <v>0</v>
      </c>
      <c r="P22" s="130">
        <f>1*J22</f>
        <v>0</v>
      </c>
      <c r="Q22" s="130">
        <f>1*J22</f>
        <v>0</v>
      </c>
      <c r="R22" s="130">
        <f>1*J22</f>
        <v>0</v>
      </c>
      <c r="S22" s="131"/>
      <c r="T22" s="132">
        <f t="shared" si="10"/>
        <v>0</v>
      </c>
      <c r="U22" s="135"/>
      <c r="V22" s="130">
        <f t="shared" si="5"/>
        <v>0</v>
      </c>
      <c r="W22" s="130">
        <f>4*J22</f>
        <v>0</v>
      </c>
      <c r="X22" s="131"/>
      <c r="Y22" s="131"/>
      <c r="Z22" s="131"/>
      <c r="AA22" s="131"/>
      <c r="AB22" s="130">
        <f t="shared" si="6"/>
        <v>0</v>
      </c>
      <c r="AC22" s="130">
        <f t="shared" si="7"/>
        <v>0</v>
      </c>
      <c r="AD22" s="130">
        <f t="shared" si="8"/>
        <v>0</v>
      </c>
      <c r="AE22" s="130">
        <f t="shared" si="9"/>
        <v>0</v>
      </c>
      <c r="AF22" s="130">
        <f>1*J22</f>
        <v>0</v>
      </c>
      <c r="AG22" s="130">
        <f>1*J22</f>
        <v>0</v>
      </c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3"/>
      <c r="AS22" s="134">
        <f t="shared" si="3"/>
        <v>0</v>
      </c>
      <c r="AT22" s="2"/>
      <c r="AU22" s="14" t="s">
        <v>2</v>
      </c>
      <c r="AV22" s="320" t="s">
        <v>56</v>
      </c>
      <c r="AW22" s="321"/>
      <c r="AX22" s="321"/>
      <c r="AY22" s="321"/>
      <c r="AZ22" s="321"/>
      <c r="BA22" s="395"/>
      <c r="BB22" s="352" t="s">
        <v>10</v>
      </c>
      <c r="BC22" s="353"/>
      <c r="BD22" s="353"/>
      <c r="BE22" s="353"/>
      <c r="BF22" s="353"/>
      <c r="BG22" s="353"/>
      <c r="BH22" s="354"/>
      <c r="BI22" s="402" t="s">
        <v>57</v>
      </c>
      <c r="BJ22" s="403"/>
      <c r="BK22" s="404"/>
      <c r="BL22" s="352" t="s">
        <v>58</v>
      </c>
      <c r="BM22" s="353"/>
      <c r="BN22" s="353"/>
      <c r="BO22" s="353"/>
      <c r="BP22" s="353"/>
      <c r="BQ22" s="353"/>
      <c r="BR22" s="354"/>
      <c r="BS22" s="15"/>
    </row>
    <row r="23" spans="1:71" ht="22.5" customHeight="1" thickBot="1">
      <c r="A23" s="305"/>
      <c r="B23" s="66" t="s">
        <v>59</v>
      </c>
      <c r="C23" s="125"/>
      <c r="D23" s="126"/>
      <c r="E23" s="127">
        <f t="shared" si="1"/>
        <v>0</v>
      </c>
      <c r="F23" s="128"/>
      <c r="G23" s="125"/>
      <c r="H23" s="126"/>
      <c r="I23" s="127">
        <f t="shared" si="2"/>
        <v>0</v>
      </c>
      <c r="J23" s="128"/>
      <c r="K23" s="129"/>
      <c r="L23" s="131"/>
      <c r="M23" s="130">
        <f t="shared" si="4"/>
        <v>0</v>
      </c>
      <c r="N23" s="131"/>
      <c r="O23" s="130">
        <f>6*J23</f>
        <v>0</v>
      </c>
      <c r="P23" s="130">
        <f>1*J23</f>
        <v>0</v>
      </c>
      <c r="Q23" s="130">
        <f>1*J23</f>
        <v>0</v>
      </c>
      <c r="R23" s="130">
        <f>1*J23</f>
        <v>0</v>
      </c>
      <c r="S23" s="131"/>
      <c r="T23" s="132">
        <f t="shared" si="10"/>
        <v>0</v>
      </c>
      <c r="U23" s="135"/>
      <c r="V23" s="130">
        <f t="shared" si="5"/>
        <v>0</v>
      </c>
      <c r="W23" s="131"/>
      <c r="X23" s="130">
        <f>2*J23</f>
        <v>0</v>
      </c>
      <c r="Y23" s="130">
        <f>1*J23</f>
        <v>0</v>
      </c>
      <c r="Z23" s="130">
        <f>1*J23</f>
        <v>0</v>
      </c>
      <c r="AA23" s="130">
        <f>1*J23</f>
        <v>0</v>
      </c>
      <c r="AB23" s="130">
        <f t="shared" si="6"/>
        <v>0</v>
      </c>
      <c r="AC23" s="130">
        <f t="shared" si="7"/>
        <v>0</v>
      </c>
      <c r="AD23" s="130">
        <f t="shared" si="8"/>
        <v>0</v>
      </c>
      <c r="AE23" s="130">
        <f t="shared" si="9"/>
        <v>0</v>
      </c>
      <c r="AF23" s="130">
        <f>1*J23</f>
        <v>0</v>
      </c>
      <c r="AG23" s="130">
        <f>1*J23</f>
        <v>0</v>
      </c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3"/>
      <c r="AS23" s="134">
        <f t="shared" si="3"/>
        <v>0</v>
      </c>
      <c r="AT23" s="2"/>
      <c r="AU23" s="16">
        <v>1</v>
      </c>
      <c r="AV23" s="237"/>
      <c r="AW23" s="281"/>
      <c r="AX23" s="281"/>
      <c r="AY23" s="281"/>
      <c r="AZ23" s="281"/>
      <c r="BA23" s="282"/>
      <c r="BB23" s="307"/>
      <c r="BC23" s="308"/>
      <c r="BD23" s="308"/>
      <c r="BE23" s="308"/>
      <c r="BF23" s="308"/>
      <c r="BG23" s="308"/>
      <c r="BH23" s="309"/>
      <c r="BI23" s="285"/>
      <c r="BJ23" s="405"/>
      <c r="BK23" s="286"/>
      <c r="BL23" s="237"/>
      <c r="BM23" s="281"/>
      <c r="BN23" s="281"/>
      <c r="BO23" s="281"/>
      <c r="BP23" s="281"/>
      <c r="BQ23" s="281"/>
      <c r="BR23" s="282"/>
      <c r="BS23" s="17"/>
    </row>
    <row r="24" spans="1:71" ht="22.5" customHeight="1" thickBot="1">
      <c r="A24" s="305"/>
      <c r="B24" s="67" t="s">
        <v>60</v>
      </c>
      <c r="C24" s="137"/>
      <c r="D24" s="138"/>
      <c r="E24" s="139">
        <f t="shared" si="1"/>
        <v>0</v>
      </c>
      <c r="F24" s="140"/>
      <c r="G24" s="137"/>
      <c r="H24" s="138"/>
      <c r="I24" s="139">
        <f t="shared" si="2"/>
        <v>0</v>
      </c>
      <c r="J24" s="140"/>
      <c r="K24" s="141"/>
      <c r="L24" s="142"/>
      <c r="M24" s="143">
        <f t="shared" si="4"/>
        <v>0</v>
      </c>
      <c r="N24" s="142"/>
      <c r="O24" s="143">
        <f>6*J24</f>
        <v>0</v>
      </c>
      <c r="P24" s="143">
        <f>1*J24</f>
        <v>0</v>
      </c>
      <c r="Q24" s="143">
        <f>1*J24</f>
        <v>0</v>
      </c>
      <c r="R24" s="143">
        <f>1*J24</f>
        <v>0</v>
      </c>
      <c r="S24" s="142"/>
      <c r="T24" s="144">
        <f t="shared" si="10"/>
        <v>0</v>
      </c>
      <c r="U24" s="145"/>
      <c r="V24" s="143">
        <f t="shared" si="5"/>
        <v>0</v>
      </c>
      <c r="W24" s="142"/>
      <c r="X24" s="143">
        <f>2*J24</f>
        <v>0</v>
      </c>
      <c r="Y24" s="143">
        <f>1*J24</f>
        <v>0</v>
      </c>
      <c r="Z24" s="143">
        <f>1*J24</f>
        <v>0</v>
      </c>
      <c r="AA24" s="143">
        <f>1*J24</f>
        <v>0</v>
      </c>
      <c r="AB24" s="143">
        <f t="shared" si="6"/>
        <v>0</v>
      </c>
      <c r="AC24" s="143">
        <f t="shared" si="7"/>
        <v>0</v>
      </c>
      <c r="AD24" s="143">
        <f t="shared" si="8"/>
        <v>0</v>
      </c>
      <c r="AE24" s="146">
        <f t="shared" si="9"/>
        <v>0</v>
      </c>
      <c r="AF24" s="143">
        <f>1*J24</f>
        <v>0</v>
      </c>
      <c r="AG24" s="143">
        <f>1*J24</f>
        <v>0</v>
      </c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7"/>
      <c r="AS24" s="116">
        <f t="shared" si="3"/>
        <v>0</v>
      </c>
      <c r="AT24" s="2"/>
      <c r="AU24" s="18">
        <v>2</v>
      </c>
      <c r="AV24" s="237"/>
      <c r="AW24" s="281"/>
      <c r="AX24" s="281"/>
      <c r="AY24" s="281"/>
      <c r="AZ24" s="281"/>
      <c r="BA24" s="282"/>
      <c r="BB24" s="307"/>
      <c r="BC24" s="308"/>
      <c r="BD24" s="308"/>
      <c r="BE24" s="308"/>
      <c r="BF24" s="308"/>
      <c r="BG24" s="308"/>
      <c r="BH24" s="309"/>
      <c r="BI24" s="285"/>
      <c r="BJ24" s="405"/>
      <c r="BK24" s="286"/>
      <c r="BL24" s="237"/>
      <c r="BM24" s="281"/>
      <c r="BN24" s="281"/>
      <c r="BO24" s="281"/>
      <c r="BP24" s="281"/>
      <c r="BQ24" s="281"/>
      <c r="BR24" s="282"/>
      <c r="BS24" s="17"/>
    </row>
    <row r="25" spans="1:71" ht="34.5" customHeight="1" thickBot="1">
      <c r="A25" s="306"/>
      <c r="B25" s="56" t="s">
        <v>61</v>
      </c>
      <c r="C25" s="68">
        <f aca="true" t="shared" si="11" ref="C25:H25">SUM(C15:C24)</f>
        <v>0</v>
      </c>
      <c r="D25" s="63">
        <f t="shared" si="11"/>
        <v>0</v>
      </c>
      <c r="E25" s="63">
        <f t="shared" si="11"/>
        <v>0</v>
      </c>
      <c r="F25" s="64">
        <f t="shared" si="11"/>
        <v>0</v>
      </c>
      <c r="G25" s="69">
        <f t="shared" si="11"/>
        <v>0</v>
      </c>
      <c r="H25" s="62">
        <f t="shared" si="11"/>
        <v>0</v>
      </c>
      <c r="I25" s="70">
        <f>SUM(I15:I24)</f>
        <v>0</v>
      </c>
      <c r="J25" s="64">
        <f>SUM(J15:J24)</f>
        <v>0</v>
      </c>
      <c r="K25" s="148"/>
      <c r="L25" s="149">
        <f aca="true" t="shared" si="12" ref="L25:R25">SUM(L15:L24)</f>
        <v>0</v>
      </c>
      <c r="M25" s="149">
        <f t="shared" si="12"/>
        <v>0</v>
      </c>
      <c r="N25" s="117"/>
      <c r="O25" s="149">
        <f t="shared" si="12"/>
        <v>0</v>
      </c>
      <c r="P25" s="149">
        <f t="shared" si="12"/>
        <v>0</v>
      </c>
      <c r="Q25" s="149">
        <f t="shared" si="12"/>
        <v>0</v>
      </c>
      <c r="R25" s="149">
        <f t="shared" si="12"/>
        <v>0</v>
      </c>
      <c r="S25" s="150"/>
      <c r="T25" s="149">
        <f>SUM(T15:T24)</f>
        <v>0</v>
      </c>
      <c r="U25" s="149">
        <f aca="true" t="shared" si="13" ref="U25:AG25">SUM(U15:U24)</f>
        <v>0</v>
      </c>
      <c r="V25" s="149">
        <f t="shared" si="13"/>
        <v>0</v>
      </c>
      <c r="W25" s="149">
        <f t="shared" si="13"/>
        <v>0</v>
      </c>
      <c r="X25" s="149">
        <f t="shared" si="13"/>
        <v>0</v>
      </c>
      <c r="Y25" s="149">
        <f t="shared" si="13"/>
        <v>0</v>
      </c>
      <c r="Z25" s="149">
        <f t="shared" si="13"/>
        <v>0</v>
      </c>
      <c r="AA25" s="149">
        <f t="shared" si="13"/>
        <v>0</v>
      </c>
      <c r="AB25" s="149">
        <f t="shared" si="13"/>
        <v>0</v>
      </c>
      <c r="AC25" s="149">
        <f t="shared" si="13"/>
        <v>0</v>
      </c>
      <c r="AD25" s="149">
        <f t="shared" si="13"/>
        <v>0</v>
      </c>
      <c r="AE25" s="149">
        <f t="shared" si="13"/>
        <v>0</v>
      </c>
      <c r="AF25" s="149">
        <f t="shared" si="13"/>
        <v>0</v>
      </c>
      <c r="AG25" s="149">
        <f t="shared" si="13"/>
        <v>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1"/>
      <c r="AS25" s="119">
        <f t="shared" si="3"/>
        <v>0</v>
      </c>
      <c r="AT25" s="2"/>
      <c r="AU25" s="16">
        <v>3</v>
      </c>
      <c r="AV25" s="237"/>
      <c r="AW25" s="281"/>
      <c r="AX25" s="281"/>
      <c r="AY25" s="281"/>
      <c r="AZ25" s="281"/>
      <c r="BA25" s="282"/>
      <c r="BB25" s="307"/>
      <c r="BC25" s="308"/>
      <c r="BD25" s="308"/>
      <c r="BE25" s="308"/>
      <c r="BF25" s="308"/>
      <c r="BG25" s="308"/>
      <c r="BH25" s="309"/>
      <c r="BI25" s="285"/>
      <c r="BJ25" s="405"/>
      <c r="BK25" s="286"/>
      <c r="BL25" s="237"/>
      <c r="BM25" s="281"/>
      <c r="BN25" s="281"/>
      <c r="BO25" s="281"/>
      <c r="BP25" s="281"/>
      <c r="BQ25" s="281"/>
      <c r="BR25" s="282"/>
      <c r="BS25" s="17"/>
    </row>
    <row r="26" spans="1:71" ht="30" customHeight="1" thickBot="1">
      <c r="A26" s="242" t="s">
        <v>129</v>
      </c>
      <c r="B26" s="71" t="s">
        <v>62</v>
      </c>
      <c r="C26" s="101"/>
      <c r="D26" s="102"/>
      <c r="E26" s="103">
        <f aca="true" t="shared" si="14" ref="E26:E45">SUM(C26:D26)</f>
        <v>0</v>
      </c>
      <c r="F26" s="104"/>
      <c r="G26" s="101"/>
      <c r="H26" s="152"/>
      <c r="I26" s="153">
        <f>SUM(G26:H26)</f>
        <v>0</v>
      </c>
      <c r="J26" s="154"/>
      <c r="K26" s="155"/>
      <c r="L26" s="106"/>
      <c r="M26" s="156">
        <f>3*J26</f>
        <v>0</v>
      </c>
      <c r="N26" s="106"/>
      <c r="O26" s="157">
        <f>4*J26</f>
        <v>0</v>
      </c>
      <c r="P26" s="106"/>
      <c r="Q26" s="106"/>
      <c r="R26" s="106"/>
      <c r="S26" s="157">
        <f aca="true" t="shared" si="15" ref="S26:S45">2*J26</f>
        <v>0</v>
      </c>
      <c r="T26" s="157">
        <f>4*J26</f>
        <v>0</v>
      </c>
      <c r="U26" s="106"/>
      <c r="V26" s="157">
        <f>5*J26</f>
        <v>0</v>
      </c>
      <c r="W26" s="106"/>
      <c r="X26" s="157">
        <f>4*J26</f>
        <v>0</v>
      </c>
      <c r="Y26" s="157">
        <f>3*J26</f>
        <v>0</v>
      </c>
      <c r="Z26" s="157">
        <f>3*J26</f>
        <v>0</v>
      </c>
      <c r="AA26" s="157">
        <f>3*J26</f>
        <v>0</v>
      </c>
      <c r="AB26" s="106"/>
      <c r="AC26" s="157">
        <f>2*J26</f>
        <v>0</v>
      </c>
      <c r="AD26" s="106"/>
      <c r="AE26" s="106"/>
      <c r="AF26" s="157">
        <f>3*J26</f>
        <v>0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58"/>
      <c r="AS26" s="159">
        <f t="shared" si="3"/>
        <v>0</v>
      </c>
      <c r="AT26" s="2"/>
      <c r="AU26" s="18">
        <v>4</v>
      </c>
      <c r="AV26" s="237"/>
      <c r="AW26" s="281"/>
      <c r="AX26" s="281"/>
      <c r="AY26" s="281"/>
      <c r="AZ26" s="281"/>
      <c r="BA26" s="282"/>
      <c r="BB26" s="307"/>
      <c r="BC26" s="308"/>
      <c r="BD26" s="308"/>
      <c r="BE26" s="308"/>
      <c r="BF26" s="308"/>
      <c r="BG26" s="308"/>
      <c r="BH26" s="309"/>
      <c r="BI26" s="285"/>
      <c r="BJ26" s="405"/>
      <c r="BK26" s="286"/>
      <c r="BL26" s="237"/>
      <c r="BM26" s="281"/>
      <c r="BN26" s="281"/>
      <c r="BO26" s="281"/>
      <c r="BP26" s="281"/>
      <c r="BQ26" s="281"/>
      <c r="BR26" s="282"/>
      <c r="BS26" s="17"/>
    </row>
    <row r="27" spans="1:71" ht="30" customHeight="1" thickBot="1">
      <c r="A27" s="243"/>
      <c r="B27" s="72" t="s">
        <v>63</v>
      </c>
      <c r="C27" s="109"/>
      <c r="D27" s="110"/>
      <c r="E27" s="111">
        <f t="shared" si="14"/>
        <v>0</v>
      </c>
      <c r="F27" s="112"/>
      <c r="G27" s="109"/>
      <c r="H27" s="110"/>
      <c r="I27" s="160">
        <f>SUM(G27:H27)</f>
        <v>0</v>
      </c>
      <c r="J27" s="161"/>
      <c r="K27" s="162"/>
      <c r="L27" s="163"/>
      <c r="M27" s="146">
        <f>3*J27</f>
        <v>0</v>
      </c>
      <c r="N27" s="164"/>
      <c r="O27" s="146">
        <f>9*J27</f>
        <v>0</v>
      </c>
      <c r="P27" s="163"/>
      <c r="Q27" s="146">
        <f>3*J27</f>
        <v>0</v>
      </c>
      <c r="R27" s="146">
        <f>3*J27</f>
        <v>0</v>
      </c>
      <c r="S27" s="146">
        <f t="shared" si="15"/>
        <v>0</v>
      </c>
      <c r="T27" s="146">
        <f>4*J27</f>
        <v>0</v>
      </c>
      <c r="U27" s="164"/>
      <c r="V27" s="143">
        <f>3*J27</f>
        <v>0</v>
      </c>
      <c r="W27" s="163"/>
      <c r="X27" s="163"/>
      <c r="Y27" s="163"/>
      <c r="Z27" s="163"/>
      <c r="AA27" s="163"/>
      <c r="AB27" s="163"/>
      <c r="AC27" s="146">
        <f>2*J27</f>
        <v>0</v>
      </c>
      <c r="AD27" s="163"/>
      <c r="AE27" s="163"/>
      <c r="AF27" s="143">
        <f>3*J27</f>
        <v>0</v>
      </c>
      <c r="AG27" s="164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5"/>
      <c r="AS27" s="116">
        <f t="shared" si="3"/>
        <v>0</v>
      </c>
      <c r="AT27" s="2"/>
      <c r="AU27" s="45">
        <v>5</v>
      </c>
      <c r="AV27" s="237"/>
      <c r="AW27" s="281"/>
      <c r="AX27" s="281"/>
      <c r="AY27" s="281"/>
      <c r="AZ27" s="281"/>
      <c r="BA27" s="282"/>
      <c r="BB27" s="406"/>
      <c r="BC27" s="281"/>
      <c r="BD27" s="281"/>
      <c r="BE27" s="281"/>
      <c r="BF27" s="281"/>
      <c r="BG27" s="281"/>
      <c r="BH27" s="282"/>
      <c r="BI27" s="285"/>
      <c r="BJ27" s="405"/>
      <c r="BK27" s="286"/>
      <c r="BL27" s="237"/>
      <c r="BM27" s="281"/>
      <c r="BN27" s="281"/>
      <c r="BO27" s="281"/>
      <c r="BP27" s="281"/>
      <c r="BQ27" s="281"/>
      <c r="BR27" s="282"/>
      <c r="BS27" s="17"/>
    </row>
    <row r="28" spans="1:71" s="21" customFormat="1" ht="22.5" customHeight="1" thickBot="1">
      <c r="A28" s="245" t="s">
        <v>152</v>
      </c>
      <c r="B28" s="73" t="s">
        <v>146</v>
      </c>
      <c r="C28" s="166"/>
      <c r="D28" s="167"/>
      <c r="E28" s="168">
        <f t="shared" si="14"/>
        <v>0</v>
      </c>
      <c r="F28" s="169"/>
      <c r="G28" s="166"/>
      <c r="H28" s="167"/>
      <c r="I28" s="103">
        <f t="shared" si="2"/>
        <v>0</v>
      </c>
      <c r="J28" s="169"/>
      <c r="K28" s="170"/>
      <c r="L28" s="122"/>
      <c r="M28" s="121">
        <f aca="true" t="shared" si="16" ref="M28:M33">2*J28</f>
        <v>0</v>
      </c>
      <c r="N28" s="122"/>
      <c r="O28" s="121">
        <f aca="true" t="shared" si="17" ref="O28:O33">2*J28</f>
        <v>0</v>
      </c>
      <c r="P28" s="122"/>
      <c r="Q28" s="122"/>
      <c r="R28" s="122"/>
      <c r="S28" s="171">
        <f>2*J28</f>
        <v>0</v>
      </c>
      <c r="T28" s="123">
        <f aca="true" t="shared" si="18" ref="T28:T33">2*J28</f>
        <v>0</v>
      </c>
      <c r="U28" s="122"/>
      <c r="V28" s="121">
        <f>1*J28</f>
        <v>0</v>
      </c>
      <c r="W28" s="122"/>
      <c r="X28" s="121">
        <f>1*J28</f>
        <v>0</v>
      </c>
      <c r="Y28" s="150"/>
      <c r="Z28" s="150"/>
      <c r="AA28" s="122"/>
      <c r="AB28" s="122"/>
      <c r="AC28" s="121">
        <f aca="true" t="shared" si="19" ref="AC28:AC33">1*J28</f>
        <v>0</v>
      </c>
      <c r="AD28" s="122"/>
      <c r="AE28" s="122"/>
      <c r="AF28" s="121">
        <f aca="true" t="shared" si="20" ref="AF28:AF33">1*J28</f>
        <v>0</v>
      </c>
      <c r="AG28" s="122"/>
      <c r="AH28" s="122"/>
      <c r="AI28" s="122"/>
      <c r="AJ28" s="122"/>
      <c r="AK28" s="122"/>
      <c r="AL28" s="172">
        <f>5*J28</f>
        <v>0</v>
      </c>
      <c r="AM28" s="122"/>
      <c r="AN28" s="122"/>
      <c r="AO28" s="122"/>
      <c r="AP28" s="122"/>
      <c r="AQ28" s="122"/>
      <c r="AR28" s="173">
        <f aca="true" t="shared" si="21" ref="AR28:AR33">12*J28</f>
        <v>0</v>
      </c>
      <c r="AS28" s="159">
        <f t="shared" si="3"/>
        <v>0</v>
      </c>
      <c r="AT28" s="19"/>
      <c r="AU28" s="44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8"/>
      <c r="BJ28" s="408"/>
      <c r="BK28" s="408"/>
      <c r="BL28" s="407"/>
      <c r="BM28" s="407"/>
      <c r="BN28" s="407"/>
      <c r="BO28" s="407"/>
      <c r="BP28" s="407"/>
      <c r="BQ28" s="407"/>
      <c r="BR28" s="407"/>
      <c r="BS28" s="20"/>
    </row>
    <row r="29" spans="1:74" ht="22.5" customHeight="1" thickBot="1">
      <c r="A29" s="246"/>
      <c r="B29" s="66" t="s">
        <v>147</v>
      </c>
      <c r="C29" s="174"/>
      <c r="D29" s="126"/>
      <c r="E29" s="127">
        <f t="shared" si="14"/>
        <v>0</v>
      </c>
      <c r="F29" s="128"/>
      <c r="G29" s="174"/>
      <c r="H29" s="126"/>
      <c r="I29" s="127">
        <f t="shared" si="2"/>
        <v>0</v>
      </c>
      <c r="J29" s="175"/>
      <c r="K29" s="176"/>
      <c r="L29" s="131"/>
      <c r="M29" s="130">
        <f t="shared" si="16"/>
        <v>0</v>
      </c>
      <c r="N29" s="131"/>
      <c r="O29" s="130">
        <f t="shared" si="17"/>
        <v>0</v>
      </c>
      <c r="P29" s="131"/>
      <c r="Q29" s="131"/>
      <c r="R29" s="131"/>
      <c r="S29" s="130">
        <f>2*J29</f>
        <v>0</v>
      </c>
      <c r="T29" s="132">
        <f t="shared" si="18"/>
        <v>0</v>
      </c>
      <c r="U29" s="131"/>
      <c r="V29" s="131"/>
      <c r="W29" s="131"/>
      <c r="X29" s="131"/>
      <c r="Y29" s="51">
        <f>1*J29</f>
        <v>0</v>
      </c>
      <c r="Z29" s="130">
        <f>1*J29</f>
        <v>0</v>
      </c>
      <c r="AA29" s="131"/>
      <c r="AB29" s="131"/>
      <c r="AC29" s="130">
        <f t="shared" si="19"/>
        <v>0</v>
      </c>
      <c r="AD29" s="131"/>
      <c r="AE29" s="131"/>
      <c r="AF29" s="130">
        <f t="shared" si="20"/>
        <v>0</v>
      </c>
      <c r="AG29" s="131"/>
      <c r="AH29" s="131"/>
      <c r="AI29" s="131"/>
      <c r="AJ29" s="131"/>
      <c r="AK29" s="131"/>
      <c r="AL29" s="131"/>
      <c r="AM29" s="130">
        <f>7*J29</f>
        <v>0</v>
      </c>
      <c r="AN29" s="131"/>
      <c r="AO29" s="131"/>
      <c r="AP29" s="131"/>
      <c r="AQ29" s="131"/>
      <c r="AR29" s="127">
        <f t="shared" si="21"/>
        <v>0</v>
      </c>
      <c r="AS29" s="134">
        <f t="shared" si="3"/>
        <v>0</v>
      </c>
      <c r="AT29" s="19"/>
      <c r="AU29" s="44"/>
      <c r="AV29" s="352" t="s">
        <v>65</v>
      </c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4"/>
      <c r="BS29" s="20"/>
      <c r="BT29" s="21"/>
      <c r="BU29" s="21"/>
      <c r="BV29" s="22"/>
    </row>
    <row r="30" spans="1:74" ht="22.5" customHeight="1" thickBot="1">
      <c r="A30" s="246"/>
      <c r="B30" s="74" t="s">
        <v>148</v>
      </c>
      <c r="C30" s="177"/>
      <c r="D30" s="178"/>
      <c r="E30" s="179">
        <f t="shared" si="14"/>
        <v>0</v>
      </c>
      <c r="F30" s="175"/>
      <c r="G30" s="177"/>
      <c r="H30" s="178"/>
      <c r="I30" s="127">
        <f t="shared" si="2"/>
        <v>0</v>
      </c>
      <c r="J30" s="175"/>
      <c r="K30" s="176"/>
      <c r="L30" s="131"/>
      <c r="M30" s="130">
        <f t="shared" si="16"/>
        <v>0</v>
      </c>
      <c r="N30" s="131"/>
      <c r="O30" s="130">
        <f t="shared" si="17"/>
        <v>0</v>
      </c>
      <c r="P30" s="131"/>
      <c r="Q30" s="131"/>
      <c r="R30" s="131"/>
      <c r="S30" s="130">
        <f>2*J30</f>
        <v>0</v>
      </c>
      <c r="T30" s="180">
        <f t="shared" si="18"/>
        <v>0</v>
      </c>
      <c r="U30" s="130">
        <f>1*J30</f>
        <v>0</v>
      </c>
      <c r="V30" s="130">
        <f>1*J30</f>
        <v>0</v>
      </c>
      <c r="W30" s="131"/>
      <c r="X30" s="131"/>
      <c r="Y30" s="131"/>
      <c r="Z30" s="131"/>
      <c r="AA30" s="131"/>
      <c r="AB30" s="131"/>
      <c r="AC30" s="130">
        <f t="shared" si="19"/>
        <v>0</v>
      </c>
      <c r="AD30" s="131"/>
      <c r="AE30" s="131"/>
      <c r="AF30" s="130">
        <f t="shared" si="20"/>
        <v>0</v>
      </c>
      <c r="AG30" s="131"/>
      <c r="AH30" s="131"/>
      <c r="AI30" s="131"/>
      <c r="AJ30" s="131"/>
      <c r="AK30" s="131"/>
      <c r="AL30" s="131"/>
      <c r="AM30" s="131"/>
      <c r="AN30" s="180">
        <f>5*J30</f>
        <v>0</v>
      </c>
      <c r="AO30" s="131"/>
      <c r="AP30" s="131"/>
      <c r="AQ30" s="131"/>
      <c r="AR30" s="179">
        <f t="shared" si="21"/>
        <v>0</v>
      </c>
      <c r="AS30" s="134">
        <f t="shared" si="3"/>
        <v>0</v>
      </c>
      <c r="AT30" s="19"/>
      <c r="AU30" s="19"/>
      <c r="AV30" s="352" t="s">
        <v>66</v>
      </c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4"/>
      <c r="BK30" s="25"/>
      <c r="BL30" s="352" t="s">
        <v>67</v>
      </c>
      <c r="BM30" s="353"/>
      <c r="BN30" s="353"/>
      <c r="BO30" s="353"/>
      <c r="BP30" s="353"/>
      <c r="BQ30" s="353"/>
      <c r="BR30" s="354"/>
      <c r="BS30" s="21"/>
      <c r="BT30" s="21"/>
      <c r="BU30" s="21"/>
      <c r="BV30" s="23"/>
    </row>
    <row r="31" spans="1:74" s="21" customFormat="1" ht="22.5" customHeight="1" thickBot="1">
      <c r="A31" s="246"/>
      <c r="B31" s="74" t="s">
        <v>149</v>
      </c>
      <c r="C31" s="177"/>
      <c r="D31" s="178"/>
      <c r="E31" s="179">
        <f t="shared" si="14"/>
        <v>0</v>
      </c>
      <c r="F31" s="175"/>
      <c r="G31" s="177"/>
      <c r="H31" s="178"/>
      <c r="I31" s="127">
        <f>SUM(G31:H31)</f>
        <v>0</v>
      </c>
      <c r="J31" s="175"/>
      <c r="K31" s="176" t="s">
        <v>145</v>
      </c>
      <c r="L31" s="131"/>
      <c r="M31" s="130">
        <f t="shared" si="16"/>
        <v>0</v>
      </c>
      <c r="N31" s="131"/>
      <c r="O31" s="130">
        <f t="shared" si="17"/>
        <v>0</v>
      </c>
      <c r="P31" s="131"/>
      <c r="Q31" s="131"/>
      <c r="R31" s="131"/>
      <c r="S31" s="130">
        <f>2*J31</f>
        <v>0</v>
      </c>
      <c r="T31" s="180">
        <f t="shared" si="18"/>
        <v>0</v>
      </c>
      <c r="U31" s="131"/>
      <c r="V31" s="131"/>
      <c r="W31" s="131"/>
      <c r="X31" s="131"/>
      <c r="Y31" s="51">
        <f>1*J31</f>
        <v>0</v>
      </c>
      <c r="Z31" s="130">
        <f>1*J31</f>
        <v>0</v>
      </c>
      <c r="AA31" s="131"/>
      <c r="AB31" s="131"/>
      <c r="AC31" s="130">
        <f t="shared" si="19"/>
        <v>0</v>
      </c>
      <c r="AD31" s="131"/>
      <c r="AE31" s="131"/>
      <c r="AF31" s="130">
        <f t="shared" si="20"/>
        <v>0</v>
      </c>
      <c r="AG31" s="131"/>
      <c r="AH31" s="131"/>
      <c r="AI31" s="131"/>
      <c r="AJ31" s="131"/>
      <c r="AK31" s="131"/>
      <c r="AL31" s="131"/>
      <c r="AM31" s="131"/>
      <c r="AN31" s="131"/>
      <c r="AO31" s="51">
        <f>7*J31</f>
        <v>0</v>
      </c>
      <c r="AP31" s="131"/>
      <c r="AQ31" s="131"/>
      <c r="AR31" s="179">
        <f t="shared" si="21"/>
        <v>0</v>
      </c>
      <c r="AS31" s="134">
        <f t="shared" si="3"/>
        <v>0</v>
      </c>
      <c r="AT31" s="19"/>
      <c r="AU31" s="19"/>
      <c r="AV31" s="268" t="s">
        <v>68</v>
      </c>
      <c r="AW31" s="269"/>
      <c r="AX31" s="269"/>
      <c r="AY31" s="269"/>
      <c r="AZ31" s="269"/>
      <c r="BA31" s="269"/>
      <c r="BB31" s="269"/>
      <c r="BC31" s="269"/>
      <c r="BD31" s="270"/>
      <c r="BE31" s="399" t="s">
        <v>69</v>
      </c>
      <c r="BF31" s="400"/>
      <c r="BG31" s="400"/>
      <c r="BH31" s="400"/>
      <c r="BI31" s="400"/>
      <c r="BJ31" s="401"/>
      <c r="BK31" s="25"/>
      <c r="BL31" s="409" t="s">
        <v>70</v>
      </c>
      <c r="BM31" s="410"/>
      <c r="BN31" s="352" t="s">
        <v>64</v>
      </c>
      <c r="BO31" s="353"/>
      <c r="BP31" s="353"/>
      <c r="BQ31" s="353"/>
      <c r="BR31" s="354"/>
      <c r="BS31" s="24"/>
      <c r="BV31" s="23"/>
    </row>
    <row r="32" spans="1:74" ht="22.5" customHeight="1" thickBot="1">
      <c r="A32" s="246"/>
      <c r="B32" s="74" t="s">
        <v>150</v>
      </c>
      <c r="C32" s="174"/>
      <c r="D32" s="126"/>
      <c r="E32" s="127">
        <f t="shared" si="14"/>
        <v>0</v>
      </c>
      <c r="F32" s="128"/>
      <c r="G32" s="174"/>
      <c r="H32" s="126"/>
      <c r="I32" s="127">
        <f>SUM(G32:H32)</f>
        <v>0</v>
      </c>
      <c r="J32" s="175"/>
      <c r="K32" s="120"/>
      <c r="L32" s="122"/>
      <c r="M32" s="121">
        <f t="shared" si="16"/>
        <v>0</v>
      </c>
      <c r="N32" s="122"/>
      <c r="O32" s="121">
        <f t="shared" si="17"/>
        <v>0</v>
      </c>
      <c r="P32" s="122"/>
      <c r="Q32" s="122"/>
      <c r="R32" s="122"/>
      <c r="S32" s="121">
        <f t="shared" si="15"/>
        <v>0</v>
      </c>
      <c r="T32" s="123">
        <f t="shared" si="18"/>
        <v>0</v>
      </c>
      <c r="U32" s="122"/>
      <c r="V32" s="122"/>
      <c r="W32" s="122"/>
      <c r="X32" s="122"/>
      <c r="Y32" s="172">
        <f>1*J32</f>
        <v>0</v>
      </c>
      <c r="Z32" s="121">
        <f>1*J32</f>
        <v>0</v>
      </c>
      <c r="AA32" s="122"/>
      <c r="AB32" s="122"/>
      <c r="AC32" s="121">
        <f t="shared" si="19"/>
        <v>0</v>
      </c>
      <c r="AD32" s="122"/>
      <c r="AE32" s="122"/>
      <c r="AF32" s="121">
        <f t="shared" si="20"/>
        <v>0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51">
        <f>7*J32</f>
        <v>0</v>
      </c>
      <c r="AQ32" s="131"/>
      <c r="AR32" s="127">
        <f t="shared" si="21"/>
        <v>0</v>
      </c>
      <c r="AS32" s="134">
        <f t="shared" si="3"/>
        <v>0</v>
      </c>
      <c r="AT32" s="19"/>
      <c r="AU32" s="19"/>
      <c r="AV32" s="274"/>
      <c r="AW32" s="275"/>
      <c r="AX32" s="275"/>
      <c r="AY32" s="275"/>
      <c r="AZ32" s="275"/>
      <c r="BA32" s="275"/>
      <c r="BB32" s="275"/>
      <c r="BC32" s="275"/>
      <c r="BD32" s="276"/>
      <c r="BE32" s="399" t="s">
        <v>71</v>
      </c>
      <c r="BF32" s="400"/>
      <c r="BG32" s="401"/>
      <c r="BH32" s="399" t="s">
        <v>72</v>
      </c>
      <c r="BI32" s="400"/>
      <c r="BJ32" s="401"/>
      <c r="BK32" s="25"/>
      <c r="BL32" s="411"/>
      <c r="BM32" s="412"/>
      <c r="BN32" s="352" t="s">
        <v>73</v>
      </c>
      <c r="BO32" s="354"/>
      <c r="BP32" s="352" t="s">
        <v>72</v>
      </c>
      <c r="BQ32" s="353"/>
      <c r="BR32" s="354"/>
      <c r="BS32" s="26"/>
      <c r="BT32" s="21"/>
      <c r="BU32" s="21"/>
      <c r="BV32" s="23"/>
    </row>
    <row r="33" spans="1:74" s="21" customFormat="1" ht="22.5" customHeight="1" thickBot="1">
      <c r="A33" s="247"/>
      <c r="B33" s="75" t="s">
        <v>151</v>
      </c>
      <c r="C33" s="181"/>
      <c r="D33" s="182"/>
      <c r="E33" s="183">
        <f t="shared" si="14"/>
        <v>0</v>
      </c>
      <c r="F33" s="184"/>
      <c r="G33" s="181"/>
      <c r="H33" s="182"/>
      <c r="I33" s="139">
        <f>SUM(G33:H33)</f>
        <v>0</v>
      </c>
      <c r="J33" s="184"/>
      <c r="K33" s="185"/>
      <c r="L33" s="163"/>
      <c r="M33" s="146">
        <f t="shared" si="16"/>
        <v>0</v>
      </c>
      <c r="N33" s="163"/>
      <c r="O33" s="146">
        <f t="shared" si="17"/>
        <v>0</v>
      </c>
      <c r="P33" s="163"/>
      <c r="Q33" s="163"/>
      <c r="R33" s="163"/>
      <c r="S33" s="146">
        <f t="shared" si="15"/>
        <v>0</v>
      </c>
      <c r="T33" s="186">
        <f t="shared" si="18"/>
        <v>0</v>
      </c>
      <c r="U33" s="163"/>
      <c r="V33" s="163"/>
      <c r="W33" s="163"/>
      <c r="X33" s="163"/>
      <c r="Y33" s="187">
        <f>1*J33</f>
        <v>0</v>
      </c>
      <c r="Z33" s="146">
        <f>1*J33</f>
        <v>0</v>
      </c>
      <c r="AA33" s="163"/>
      <c r="AB33" s="163"/>
      <c r="AC33" s="146">
        <f t="shared" si="19"/>
        <v>0</v>
      </c>
      <c r="AD33" s="163"/>
      <c r="AE33" s="163"/>
      <c r="AF33" s="146">
        <f t="shared" si="20"/>
        <v>0</v>
      </c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87">
        <f>7*J33</f>
        <v>0</v>
      </c>
      <c r="AR33" s="183">
        <f t="shared" si="21"/>
        <v>0</v>
      </c>
      <c r="AS33" s="188">
        <f t="shared" si="3"/>
        <v>0</v>
      </c>
      <c r="AT33" s="19"/>
      <c r="AU33" s="19"/>
      <c r="AV33" s="289" t="s">
        <v>74</v>
      </c>
      <c r="AW33" s="290"/>
      <c r="AX33" s="290"/>
      <c r="AY33" s="290"/>
      <c r="AZ33" s="290"/>
      <c r="BA33" s="290"/>
      <c r="BB33" s="290"/>
      <c r="BC33" s="290"/>
      <c r="BD33" s="291"/>
      <c r="BE33" s="298"/>
      <c r="BF33" s="299"/>
      <c r="BG33" s="300"/>
      <c r="BH33" s="298"/>
      <c r="BI33" s="299"/>
      <c r="BJ33" s="300"/>
      <c r="BK33" s="25"/>
      <c r="BL33" s="352" t="s">
        <v>75</v>
      </c>
      <c r="BM33" s="354"/>
      <c r="BN33" s="285"/>
      <c r="BO33" s="286"/>
      <c r="BP33" s="285"/>
      <c r="BQ33" s="405"/>
      <c r="BR33" s="286"/>
      <c r="BS33" s="20"/>
      <c r="BV33" s="27"/>
    </row>
    <row r="34" spans="1:74" s="21" customFormat="1" ht="22.5" customHeight="1" thickBot="1">
      <c r="A34" s="248"/>
      <c r="B34" s="53"/>
      <c r="C34" s="170"/>
      <c r="D34" s="122"/>
      <c r="E34" s="124"/>
      <c r="F34" s="189"/>
      <c r="G34" s="170"/>
      <c r="H34" s="122"/>
      <c r="I34" s="190"/>
      <c r="J34" s="190"/>
      <c r="K34" s="170"/>
      <c r="L34" s="122"/>
      <c r="M34" s="122"/>
      <c r="N34" s="122"/>
      <c r="O34" s="122"/>
      <c r="P34" s="122"/>
      <c r="Q34" s="122"/>
      <c r="R34" s="122"/>
      <c r="S34" s="150"/>
      <c r="T34" s="122"/>
      <c r="U34" s="122"/>
      <c r="V34" s="122"/>
      <c r="W34" s="122"/>
      <c r="X34" s="122"/>
      <c r="Y34" s="150"/>
      <c r="Z34" s="150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4"/>
      <c r="AS34" s="189"/>
      <c r="AT34" s="19"/>
      <c r="AU34" s="19"/>
      <c r="AV34" s="289" t="s">
        <v>76</v>
      </c>
      <c r="AW34" s="290"/>
      <c r="AX34" s="290"/>
      <c r="AY34" s="290"/>
      <c r="AZ34" s="290"/>
      <c r="BA34" s="290"/>
      <c r="BB34" s="290"/>
      <c r="BC34" s="290"/>
      <c r="BD34" s="291"/>
      <c r="BE34" s="298"/>
      <c r="BF34" s="299"/>
      <c r="BG34" s="300"/>
      <c r="BH34" s="298"/>
      <c r="BI34" s="299"/>
      <c r="BJ34" s="300"/>
      <c r="BK34" s="25"/>
      <c r="BL34" s="352" t="s">
        <v>77</v>
      </c>
      <c r="BM34" s="354"/>
      <c r="BN34" s="285"/>
      <c r="BO34" s="286"/>
      <c r="BP34" s="285"/>
      <c r="BQ34" s="405"/>
      <c r="BR34" s="286"/>
      <c r="BS34" s="20"/>
      <c r="BV34" s="23"/>
    </row>
    <row r="35" spans="1:74" s="21" customFormat="1" ht="22.5" customHeight="1" thickBot="1">
      <c r="A35" s="248"/>
      <c r="B35" s="54"/>
      <c r="C35" s="176"/>
      <c r="D35" s="131"/>
      <c r="E35" s="133"/>
      <c r="F35" s="191"/>
      <c r="G35" s="176"/>
      <c r="H35" s="131"/>
      <c r="I35" s="192"/>
      <c r="J35" s="192"/>
      <c r="K35" s="176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3"/>
      <c r="AS35" s="191"/>
      <c r="AT35" s="19"/>
      <c r="AU35" s="19"/>
      <c r="AV35" s="289" t="s">
        <v>78</v>
      </c>
      <c r="AW35" s="290"/>
      <c r="AX35" s="290"/>
      <c r="AY35" s="290"/>
      <c r="AZ35" s="290"/>
      <c r="BA35" s="290"/>
      <c r="BB35" s="290"/>
      <c r="BC35" s="290"/>
      <c r="BD35" s="291"/>
      <c r="BE35" s="298"/>
      <c r="BF35" s="299"/>
      <c r="BG35" s="300"/>
      <c r="BH35" s="298"/>
      <c r="BI35" s="299"/>
      <c r="BJ35" s="300"/>
      <c r="BK35" s="25"/>
      <c r="BL35" s="352" t="s">
        <v>80</v>
      </c>
      <c r="BM35" s="354"/>
      <c r="BN35" s="285"/>
      <c r="BO35" s="286"/>
      <c r="BP35" s="285"/>
      <c r="BQ35" s="405"/>
      <c r="BR35" s="286"/>
      <c r="BS35" s="20"/>
      <c r="BV35" s="23"/>
    </row>
    <row r="36" spans="1:74" ht="22.5" customHeight="1" thickBot="1">
      <c r="A36" s="248"/>
      <c r="B36" s="54"/>
      <c r="C36" s="176"/>
      <c r="D36" s="131"/>
      <c r="E36" s="133"/>
      <c r="F36" s="191"/>
      <c r="G36" s="176"/>
      <c r="H36" s="131"/>
      <c r="I36" s="192"/>
      <c r="J36" s="192"/>
      <c r="K36" s="176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3"/>
      <c r="AS36" s="191"/>
      <c r="AT36" s="19"/>
      <c r="AU36" s="19"/>
      <c r="AV36" s="289" t="s">
        <v>79</v>
      </c>
      <c r="AW36" s="290"/>
      <c r="AX36" s="290"/>
      <c r="AY36" s="290"/>
      <c r="AZ36" s="290"/>
      <c r="BA36" s="290"/>
      <c r="BB36" s="290"/>
      <c r="BC36" s="290"/>
      <c r="BD36" s="291"/>
      <c r="BE36" s="298"/>
      <c r="BF36" s="299"/>
      <c r="BG36" s="300"/>
      <c r="BH36" s="298"/>
      <c r="BI36" s="299"/>
      <c r="BJ36" s="300"/>
      <c r="BK36" s="25"/>
      <c r="BL36" s="352" t="s">
        <v>86</v>
      </c>
      <c r="BM36" s="354"/>
      <c r="BN36" s="285"/>
      <c r="BO36" s="286"/>
      <c r="BP36" s="285"/>
      <c r="BQ36" s="405"/>
      <c r="BR36" s="286"/>
      <c r="BS36" s="20"/>
      <c r="BT36" s="21"/>
      <c r="BU36" s="21"/>
      <c r="BV36" s="23"/>
    </row>
    <row r="37" spans="1:74" ht="22.5" customHeight="1" thickBot="1">
      <c r="A37" s="249"/>
      <c r="B37" s="55"/>
      <c r="C37" s="185"/>
      <c r="D37" s="163"/>
      <c r="E37" s="193"/>
      <c r="F37" s="194"/>
      <c r="G37" s="185"/>
      <c r="H37" s="163"/>
      <c r="I37" s="193"/>
      <c r="J37" s="194"/>
      <c r="K37" s="185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93"/>
      <c r="AS37" s="194"/>
      <c r="AT37" s="19"/>
      <c r="AU37" s="19"/>
      <c r="AV37" s="289" t="s">
        <v>82</v>
      </c>
      <c r="AW37" s="290"/>
      <c r="AX37" s="290"/>
      <c r="AY37" s="290"/>
      <c r="AZ37" s="290"/>
      <c r="BA37" s="290"/>
      <c r="BB37" s="290"/>
      <c r="BC37" s="290"/>
      <c r="BD37" s="291"/>
      <c r="BE37" s="298"/>
      <c r="BF37" s="299"/>
      <c r="BG37" s="300"/>
      <c r="BH37" s="298"/>
      <c r="BI37" s="299"/>
      <c r="BJ37" s="300"/>
      <c r="BK37" s="25"/>
      <c r="BL37" s="352" t="s">
        <v>83</v>
      </c>
      <c r="BM37" s="354"/>
      <c r="BN37" s="285"/>
      <c r="BO37" s="286"/>
      <c r="BP37" s="285"/>
      <c r="BQ37" s="405"/>
      <c r="BR37" s="286"/>
      <c r="BS37" s="28"/>
      <c r="BT37" s="21"/>
      <c r="BU37" s="21"/>
      <c r="BV37" s="23"/>
    </row>
    <row r="38" spans="1:74" ht="30.75" customHeight="1" thickBot="1">
      <c r="A38" s="242" t="s">
        <v>124</v>
      </c>
      <c r="B38" s="76" t="s">
        <v>81</v>
      </c>
      <c r="C38" s="195"/>
      <c r="D38" s="152"/>
      <c r="E38" s="196">
        <f t="shared" si="14"/>
        <v>0</v>
      </c>
      <c r="F38" s="197"/>
      <c r="G38" s="195"/>
      <c r="H38" s="152"/>
      <c r="I38" s="198">
        <f t="shared" si="2"/>
        <v>0</v>
      </c>
      <c r="J38" s="199"/>
      <c r="K38" s="170"/>
      <c r="L38" s="122"/>
      <c r="M38" s="200">
        <f>2*J38</f>
        <v>0</v>
      </c>
      <c r="N38" s="122"/>
      <c r="O38" s="157">
        <f>4*J38</f>
        <v>0</v>
      </c>
      <c r="P38" s="122"/>
      <c r="Q38" s="122"/>
      <c r="R38" s="122"/>
      <c r="S38" s="157">
        <f t="shared" si="15"/>
        <v>0</v>
      </c>
      <c r="T38" s="157">
        <f>4*J38</f>
        <v>0</v>
      </c>
      <c r="U38" s="122"/>
      <c r="V38" s="157">
        <f>5*J38</f>
        <v>0</v>
      </c>
      <c r="W38" s="122"/>
      <c r="X38" s="135"/>
      <c r="Y38" s="135"/>
      <c r="Z38" s="135"/>
      <c r="AA38" s="135"/>
      <c r="AB38" s="122"/>
      <c r="AC38" s="157">
        <f>2*J38</f>
        <v>0</v>
      </c>
      <c r="AD38" s="122"/>
      <c r="AE38" s="122"/>
      <c r="AF38" s="157">
        <f>2*J38</f>
        <v>0</v>
      </c>
      <c r="AG38" s="122"/>
      <c r="AH38" s="157">
        <f>1*J38</f>
        <v>0</v>
      </c>
      <c r="AI38" s="122"/>
      <c r="AJ38" s="122"/>
      <c r="AK38" s="122"/>
      <c r="AL38" s="122"/>
      <c r="AM38" s="122"/>
      <c r="AN38" s="122"/>
      <c r="AO38" s="122"/>
      <c r="AP38" s="122"/>
      <c r="AQ38" s="122"/>
      <c r="AR38" s="124"/>
      <c r="AS38" s="159">
        <f>SUM(K38:AQ38)</f>
        <v>0</v>
      </c>
      <c r="AT38" s="19"/>
      <c r="AU38" s="19"/>
      <c r="AV38" s="289" t="s">
        <v>85</v>
      </c>
      <c r="AW38" s="290"/>
      <c r="AX38" s="290"/>
      <c r="AY38" s="290"/>
      <c r="AZ38" s="290"/>
      <c r="BA38" s="290"/>
      <c r="BB38" s="290"/>
      <c r="BC38" s="290"/>
      <c r="BD38" s="291"/>
      <c r="BE38" s="298"/>
      <c r="BF38" s="299"/>
      <c r="BG38" s="300"/>
      <c r="BH38" s="298"/>
      <c r="BI38" s="299"/>
      <c r="BJ38" s="300"/>
      <c r="BK38" s="25"/>
      <c r="BL38" s="352" t="s">
        <v>87</v>
      </c>
      <c r="BM38" s="354"/>
      <c r="BN38" s="285"/>
      <c r="BO38" s="286"/>
      <c r="BP38" s="285"/>
      <c r="BQ38" s="405"/>
      <c r="BR38" s="286"/>
      <c r="BS38" s="28"/>
      <c r="BT38" s="21"/>
      <c r="BU38" s="21"/>
      <c r="BV38" s="23"/>
    </row>
    <row r="39" spans="1:74" ht="30.75" customHeight="1" thickBot="1">
      <c r="A39" s="244"/>
      <c r="B39" s="72" t="s">
        <v>84</v>
      </c>
      <c r="C39" s="109"/>
      <c r="D39" s="110"/>
      <c r="E39" s="111">
        <f t="shared" si="14"/>
        <v>0</v>
      </c>
      <c r="F39" s="112"/>
      <c r="G39" s="109"/>
      <c r="H39" s="110"/>
      <c r="I39" s="160">
        <f t="shared" si="2"/>
        <v>0</v>
      </c>
      <c r="J39" s="201"/>
      <c r="K39" s="202"/>
      <c r="L39" s="114"/>
      <c r="M39" s="203">
        <f>2*J39</f>
        <v>0</v>
      </c>
      <c r="N39" s="204"/>
      <c r="O39" s="203">
        <f>8*J39</f>
        <v>0</v>
      </c>
      <c r="P39" s="114"/>
      <c r="Q39" s="204"/>
      <c r="R39" s="204"/>
      <c r="S39" s="203">
        <f t="shared" si="15"/>
        <v>0</v>
      </c>
      <c r="T39" s="203">
        <f>4*J39</f>
        <v>0</v>
      </c>
      <c r="U39" s="204"/>
      <c r="V39" s="121">
        <f>3*J39</f>
        <v>0</v>
      </c>
      <c r="W39" s="114"/>
      <c r="X39" s="114"/>
      <c r="Y39" s="114"/>
      <c r="Z39" s="114"/>
      <c r="AA39" s="114"/>
      <c r="AB39" s="114"/>
      <c r="AC39" s="203">
        <f>2*J39</f>
        <v>0</v>
      </c>
      <c r="AD39" s="114"/>
      <c r="AE39" s="114"/>
      <c r="AF39" s="204"/>
      <c r="AG39" s="204"/>
      <c r="AH39" s="146">
        <f>1*J39</f>
        <v>0</v>
      </c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205">
        <f>SUM(K39:AQ39)</f>
        <v>0</v>
      </c>
      <c r="AT39" s="19"/>
      <c r="AU39" s="19"/>
      <c r="AV39" s="413"/>
      <c r="AW39" s="414"/>
      <c r="AX39" s="414"/>
      <c r="AY39" s="414"/>
      <c r="AZ39" s="414"/>
      <c r="BA39" s="414"/>
      <c r="BB39" s="414"/>
      <c r="BC39" s="414"/>
      <c r="BD39" s="415"/>
      <c r="BE39" s="298"/>
      <c r="BF39" s="299"/>
      <c r="BG39" s="300"/>
      <c r="BH39" s="298"/>
      <c r="BI39" s="299"/>
      <c r="BJ39" s="300"/>
      <c r="BK39" s="25"/>
      <c r="BL39" s="352" t="s">
        <v>88</v>
      </c>
      <c r="BM39" s="354"/>
      <c r="BN39" s="285"/>
      <c r="BO39" s="286"/>
      <c r="BP39" s="285"/>
      <c r="BQ39" s="405"/>
      <c r="BR39" s="286"/>
      <c r="BS39" s="28"/>
      <c r="BT39" s="21"/>
      <c r="BU39" s="21"/>
      <c r="BV39" s="23"/>
    </row>
    <row r="40" spans="1:74" ht="22.5" customHeight="1" thickBot="1">
      <c r="A40" s="250" t="s">
        <v>164</v>
      </c>
      <c r="B40" s="77" t="s">
        <v>154</v>
      </c>
      <c r="C40" s="206"/>
      <c r="D40" s="167"/>
      <c r="E40" s="168">
        <f t="shared" si="14"/>
        <v>0</v>
      </c>
      <c r="F40" s="169"/>
      <c r="G40" s="166"/>
      <c r="H40" s="167"/>
      <c r="I40" s="103">
        <f t="shared" si="2"/>
        <v>0</v>
      </c>
      <c r="J40" s="169"/>
      <c r="K40" s="207"/>
      <c r="L40" s="106"/>
      <c r="M40" s="200">
        <f aca="true" t="shared" si="22" ref="M40:M45">2*J40</f>
        <v>0</v>
      </c>
      <c r="N40" s="106"/>
      <c r="O40" s="157">
        <f aca="true" t="shared" si="23" ref="O40:O45">2*J40</f>
        <v>0</v>
      </c>
      <c r="P40" s="106"/>
      <c r="Q40" s="106"/>
      <c r="R40" s="106"/>
      <c r="S40" s="157">
        <f t="shared" si="15"/>
        <v>0</v>
      </c>
      <c r="T40" s="208">
        <f aca="true" t="shared" si="24" ref="T40:T45">2*J40</f>
        <v>0</v>
      </c>
      <c r="U40" s="106"/>
      <c r="V40" s="157">
        <f>2*J40</f>
        <v>0</v>
      </c>
      <c r="W40" s="106"/>
      <c r="X40" s="200">
        <f>2*J40</f>
        <v>0</v>
      </c>
      <c r="Y40" s="106"/>
      <c r="Z40" s="106"/>
      <c r="AA40" s="106"/>
      <c r="AB40" s="106"/>
      <c r="AC40" s="106"/>
      <c r="AD40" s="106"/>
      <c r="AE40" s="106"/>
      <c r="AF40" s="106"/>
      <c r="AG40" s="106"/>
      <c r="AH40" s="171">
        <f aca="true" t="shared" si="25" ref="AH40:AH45">1*J40</f>
        <v>0</v>
      </c>
      <c r="AI40" s="106"/>
      <c r="AJ40" s="106"/>
      <c r="AK40" s="106"/>
      <c r="AL40" s="200">
        <f>9*J40</f>
        <v>0</v>
      </c>
      <c r="AM40" s="106"/>
      <c r="AN40" s="106"/>
      <c r="AO40" s="106"/>
      <c r="AP40" s="106"/>
      <c r="AQ40" s="106"/>
      <c r="AR40" s="168">
        <f aca="true" t="shared" si="26" ref="AR40:AR45">12*J40</f>
        <v>0</v>
      </c>
      <c r="AS40" s="159">
        <f aca="true" t="shared" si="27" ref="AS40:AS45">SUM(K40:AR40)</f>
        <v>0</v>
      </c>
      <c r="AT40" s="19"/>
      <c r="AU40" s="19"/>
      <c r="AV40" s="413"/>
      <c r="AW40" s="414"/>
      <c r="AX40" s="414"/>
      <c r="AY40" s="414"/>
      <c r="AZ40" s="414"/>
      <c r="BA40" s="414"/>
      <c r="BB40" s="414"/>
      <c r="BC40" s="414"/>
      <c r="BD40" s="415"/>
      <c r="BE40" s="298"/>
      <c r="BF40" s="299"/>
      <c r="BG40" s="300"/>
      <c r="BH40" s="298"/>
      <c r="BI40" s="299"/>
      <c r="BJ40" s="300"/>
      <c r="BK40" s="25"/>
      <c r="BL40" s="352" t="s">
        <v>89</v>
      </c>
      <c r="BM40" s="354"/>
      <c r="BN40" s="285"/>
      <c r="BO40" s="286"/>
      <c r="BP40" s="285"/>
      <c r="BQ40" s="405"/>
      <c r="BR40" s="286"/>
      <c r="BS40" s="28"/>
      <c r="BT40" s="21"/>
      <c r="BU40" s="21"/>
      <c r="BV40" s="23"/>
    </row>
    <row r="41" spans="1:74" ht="22.5" customHeight="1" thickBot="1">
      <c r="A41" s="251"/>
      <c r="B41" s="78" t="s">
        <v>155</v>
      </c>
      <c r="C41" s="125"/>
      <c r="D41" s="126"/>
      <c r="E41" s="127">
        <f t="shared" si="14"/>
        <v>0</v>
      </c>
      <c r="F41" s="128"/>
      <c r="G41" s="174"/>
      <c r="H41" s="126"/>
      <c r="I41" s="127">
        <f t="shared" si="2"/>
        <v>0</v>
      </c>
      <c r="J41" s="175"/>
      <c r="K41" s="129"/>
      <c r="L41" s="131"/>
      <c r="M41" s="51">
        <f t="shared" si="22"/>
        <v>0</v>
      </c>
      <c r="N41" s="131"/>
      <c r="O41" s="130">
        <f t="shared" si="23"/>
        <v>0</v>
      </c>
      <c r="P41" s="131"/>
      <c r="Q41" s="131"/>
      <c r="R41" s="131"/>
      <c r="S41" s="130">
        <f t="shared" si="15"/>
        <v>0</v>
      </c>
      <c r="T41" s="132">
        <f t="shared" si="24"/>
        <v>0</v>
      </c>
      <c r="U41" s="131"/>
      <c r="V41" s="131"/>
      <c r="W41" s="131"/>
      <c r="X41" s="131"/>
      <c r="Y41" s="51">
        <f>2*J41</f>
        <v>0</v>
      </c>
      <c r="Z41" s="130">
        <f>2*J41</f>
        <v>0</v>
      </c>
      <c r="AA41" s="131"/>
      <c r="AB41" s="131"/>
      <c r="AC41" s="131"/>
      <c r="AD41" s="131"/>
      <c r="AE41" s="131"/>
      <c r="AF41" s="131"/>
      <c r="AG41" s="131"/>
      <c r="AH41" s="203">
        <f t="shared" si="25"/>
        <v>0</v>
      </c>
      <c r="AI41" s="131"/>
      <c r="AJ41" s="131"/>
      <c r="AK41" s="131"/>
      <c r="AL41" s="131"/>
      <c r="AM41" s="130">
        <f>9*J41</f>
        <v>0</v>
      </c>
      <c r="AN41" s="131"/>
      <c r="AO41" s="131"/>
      <c r="AP41" s="131"/>
      <c r="AQ41" s="131"/>
      <c r="AR41" s="127">
        <f t="shared" si="26"/>
        <v>0</v>
      </c>
      <c r="AS41" s="134">
        <f t="shared" si="27"/>
        <v>0</v>
      </c>
      <c r="AT41" s="19"/>
      <c r="AU41" s="19"/>
      <c r="AV41" s="413"/>
      <c r="AW41" s="414"/>
      <c r="AX41" s="414"/>
      <c r="AY41" s="414"/>
      <c r="AZ41" s="414"/>
      <c r="BA41" s="414"/>
      <c r="BB41" s="414"/>
      <c r="BC41" s="414"/>
      <c r="BD41" s="415"/>
      <c r="BE41" s="298"/>
      <c r="BF41" s="299"/>
      <c r="BG41" s="300"/>
      <c r="BH41" s="298"/>
      <c r="BI41" s="299"/>
      <c r="BJ41" s="300"/>
      <c r="BK41" s="25"/>
      <c r="BL41" s="416"/>
      <c r="BM41" s="417"/>
      <c r="BN41" s="285"/>
      <c r="BO41" s="286"/>
      <c r="BP41" s="285"/>
      <c r="BQ41" s="405"/>
      <c r="BR41" s="286"/>
      <c r="BS41" s="28"/>
      <c r="BT41" s="21"/>
      <c r="BU41" s="21"/>
      <c r="BV41" s="23"/>
    </row>
    <row r="42" spans="1:74" ht="22.5" customHeight="1" thickBot="1">
      <c r="A42" s="251"/>
      <c r="B42" s="79" t="s">
        <v>156</v>
      </c>
      <c r="C42" s="209"/>
      <c r="D42" s="178"/>
      <c r="E42" s="179">
        <f t="shared" si="14"/>
        <v>0</v>
      </c>
      <c r="F42" s="175"/>
      <c r="G42" s="177"/>
      <c r="H42" s="178"/>
      <c r="I42" s="127">
        <f t="shared" si="2"/>
        <v>0</v>
      </c>
      <c r="J42" s="175"/>
      <c r="K42" s="129"/>
      <c r="L42" s="131"/>
      <c r="M42" s="51">
        <f t="shared" si="22"/>
        <v>0</v>
      </c>
      <c r="N42" s="131"/>
      <c r="O42" s="130">
        <f t="shared" si="23"/>
        <v>0</v>
      </c>
      <c r="P42" s="131"/>
      <c r="Q42" s="131"/>
      <c r="R42" s="131"/>
      <c r="S42" s="130">
        <f t="shared" si="15"/>
        <v>0</v>
      </c>
      <c r="T42" s="180">
        <f t="shared" si="24"/>
        <v>0</v>
      </c>
      <c r="U42" s="180">
        <f>2*J42</f>
        <v>0</v>
      </c>
      <c r="V42" s="180">
        <f>2*J42</f>
        <v>0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203">
        <f t="shared" si="25"/>
        <v>0</v>
      </c>
      <c r="AI42" s="131"/>
      <c r="AJ42" s="131"/>
      <c r="AK42" s="131"/>
      <c r="AL42" s="131"/>
      <c r="AM42" s="131"/>
      <c r="AN42" s="51">
        <f>6*J42</f>
        <v>0</v>
      </c>
      <c r="AO42" s="131"/>
      <c r="AP42" s="131"/>
      <c r="AQ42" s="131"/>
      <c r="AR42" s="127">
        <f t="shared" si="26"/>
        <v>0</v>
      </c>
      <c r="AS42" s="134">
        <f t="shared" si="27"/>
        <v>0</v>
      </c>
      <c r="AT42" s="19"/>
      <c r="AU42" s="19"/>
      <c r="AV42" s="320" t="s">
        <v>51</v>
      </c>
      <c r="AW42" s="321"/>
      <c r="AX42" s="321"/>
      <c r="AY42" s="321"/>
      <c r="AZ42" s="321"/>
      <c r="BA42" s="321"/>
      <c r="BB42" s="321"/>
      <c r="BC42" s="321"/>
      <c r="BD42" s="395"/>
      <c r="BE42" s="396">
        <f>SUM(BE33:BG41)</f>
        <v>0</v>
      </c>
      <c r="BF42" s="418"/>
      <c r="BG42" s="397"/>
      <c r="BH42" s="396">
        <f>SUM(BH33:BJ41)</f>
        <v>0</v>
      </c>
      <c r="BI42" s="418"/>
      <c r="BJ42" s="397"/>
      <c r="BK42" s="25"/>
      <c r="BL42" s="416"/>
      <c r="BM42" s="417"/>
      <c r="BN42" s="285"/>
      <c r="BO42" s="286"/>
      <c r="BP42" s="285"/>
      <c r="BQ42" s="405"/>
      <c r="BR42" s="286"/>
      <c r="BS42" s="28"/>
      <c r="BT42" s="21"/>
      <c r="BU42" s="21"/>
      <c r="BV42" s="23"/>
    </row>
    <row r="43" spans="1:74" ht="22.5" customHeight="1" thickBot="1">
      <c r="A43" s="251"/>
      <c r="B43" s="79" t="s">
        <v>157</v>
      </c>
      <c r="C43" s="209"/>
      <c r="D43" s="178"/>
      <c r="E43" s="179">
        <f t="shared" si="14"/>
        <v>0</v>
      </c>
      <c r="F43" s="175"/>
      <c r="G43" s="177"/>
      <c r="H43" s="178"/>
      <c r="I43" s="127">
        <f t="shared" si="2"/>
        <v>0</v>
      </c>
      <c r="J43" s="175"/>
      <c r="K43" s="129"/>
      <c r="L43" s="131"/>
      <c r="M43" s="51">
        <f t="shared" si="22"/>
        <v>0</v>
      </c>
      <c r="N43" s="131"/>
      <c r="O43" s="130">
        <f t="shared" si="23"/>
        <v>0</v>
      </c>
      <c r="P43" s="131"/>
      <c r="Q43" s="131"/>
      <c r="R43" s="131"/>
      <c r="S43" s="130">
        <f t="shared" si="15"/>
        <v>0</v>
      </c>
      <c r="T43" s="132">
        <f t="shared" si="24"/>
        <v>0</v>
      </c>
      <c r="U43" s="131"/>
      <c r="V43" s="131"/>
      <c r="W43" s="131"/>
      <c r="X43" s="131"/>
      <c r="Y43" s="51">
        <f>2*J43</f>
        <v>0</v>
      </c>
      <c r="Z43" s="130">
        <f>2*J43</f>
        <v>0</v>
      </c>
      <c r="AA43" s="131"/>
      <c r="AB43" s="131"/>
      <c r="AC43" s="131"/>
      <c r="AD43" s="131"/>
      <c r="AE43" s="131"/>
      <c r="AF43" s="131"/>
      <c r="AG43" s="131"/>
      <c r="AH43" s="203">
        <f t="shared" si="25"/>
        <v>0</v>
      </c>
      <c r="AI43" s="131"/>
      <c r="AJ43" s="131"/>
      <c r="AK43" s="131"/>
      <c r="AL43" s="131"/>
      <c r="AM43" s="131"/>
      <c r="AN43" s="131"/>
      <c r="AO43" s="51">
        <f>7*J43</f>
        <v>0</v>
      </c>
      <c r="AP43" s="131"/>
      <c r="AQ43" s="131"/>
      <c r="AR43" s="179">
        <f t="shared" si="26"/>
        <v>0</v>
      </c>
      <c r="AS43" s="134">
        <f t="shared" si="27"/>
        <v>0</v>
      </c>
      <c r="AT43" s="19"/>
      <c r="AU43" s="19"/>
      <c r="AV43" s="352" t="s">
        <v>90</v>
      </c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4"/>
      <c r="BK43" s="25"/>
      <c r="BL43" s="416"/>
      <c r="BM43" s="417"/>
      <c r="BN43" s="285"/>
      <c r="BO43" s="286"/>
      <c r="BP43" s="285"/>
      <c r="BQ43" s="405"/>
      <c r="BR43" s="286"/>
      <c r="BS43" s="28"/>
      <c r="BT43" s="21"/>
      <c r="BU43" s="21"/>
      <c r="BV43" s="23"/>
    </row>
    <row r="44" spans="1:74" ht="22.5" customHeight="1" thickBot="1">
      <c r="A44" s="251"/>
      <c r="B44" s="79" t="s">
        <v>158</v>
      </c>
      <c r="C44" s="125"/>
      <c r="D44" s="126"/>
      <c r="E44" s="127">
        <f t="shared" si="14"/>
        <v>0</v>
      </c>
      <c r="F44" s="128"/>
      <c r="G44" s="174"/>
      <c r="H44" s="126"/>
      <c r="I44" s="127">
        <f t="shared" si="2"/>
        <v>0</v>
      </c>
      <c r="J44" s="175"/>
      <c r="K44" s="129"/>
      <c r="L44" s="131"/>
      <c r="M44" s="51">
        <f t="shared" si="22"/>
        <v>0</v>
      </c>
      <c r="N44" s="131"/>
      <c r="O44" s="130">
        <f t="shared" si="23"/>
        <v>0</v>
      </c>
      <c r="P44" s="131"/>
      <c r="Q44" s="131"/>
      <c r="R44" s="131"/>
      <c r="S44" s="130">
        <f t="shared" si="15"/>
        <v>0</v>
      </c>
      <c r="T44" s="132">
        <f t="shared" si="24"/>
        <v>0</v>
      </c>
      <c r="U44" s="131"/>
      <c r="V44" s="131"/>
      <c r="W44" s="131"/>
      <c r="X44" s="131"/>
      <c r="Y44" s="51">
        <f>2*J44</f>
        <v>0</v>
      </c>
      <c r="Z44" s="130">
        <f>2*J44</f>
        <v>0</v>
      </c>
      <c r="AA44" s="131"/>
      <c r="AB44" s="131"/>
      <c r="AC44" s="131"/>
      <c r="AD44" s="131"/>
      <c r="AE44" s="131"/>
      <c r="AF44" s="131"/>
      <c r="AG44" s="131"/>
      <c r="AH44" s="203">
        <f t="shared" si="25"/>
        <v>0</v>
      </c>
      <c r="AI44" s="131"/>
      <c r="AJ44" s="131"/>
      <c r="AK44" s="131"/>
      <c r="AL44" s="131"/>
      <c r="AM44" s="131"/>
      <c r="AN44" s="131"/>
      <c r="AO44" s="131"/>
      <c r="AP44" s="51">
        <f>7*J44</f>
        <v>0</v>
      </c>
      <c r="AQ44" s="131"/>
      <c r="AR44" s="127">
        <f t="shared" si="26"/>
        <v>0</v>
      </c>
      <c r="AS44" s="134">
        <f t="shared" si="27"/>
        <v>0</v>
      </c>
      <c r="AT44" s="19"/>
      <c r="AU44" s="19"/>
      <c r="AV44" s="419" t="s">
        <v>91</v>
      </c>
      <c r="AW44" s="420"/>
      <c r="AX44" s="420"/>
      <c r="AY44" s="421"/>
      <c r="AZ44" s="409" t="s">
        <v>39</v>
      </c>
      <c r="BA44" s="425"/>
      <c r="BB44" s="425"/>
      <c r="BC44" s="425"/>
      <c r="BD44" s="410"/>
      <c r="BE44" s="352" t="s">
        <v>92</v>
      </c>
      <c r="BF44" s="353"/>
      <c r="BG44" s="353"/>
      <c r="BH44" s="353"/>
      <c r="BI44" s="353"/>
      <c r="BJ44" s="354"/>
      <c r="BK44" s="25"/>
      <c r="BL44" s="416"/>
      <c r="BM44" s="417"/>
      <c r="BN44" s="285"/>
      <c r="BO44" s="286"/>
      <c r="BP44" s="285"/>
      <c r="BQ44" s="405"/>
      <c r="BR44" s="286"/>
      <c r="BS44" s="28"/>
      <c r="BT44" s="21"/>
      <c r="BU44" s="21"/>
      <c r="BV44" s="23"/>
    </row>
    <row r="45" spans="1:74" s="21" customFormat="1" ht="22.5" customHeight="1" thickBot="1">
      <c r="A45" s="252"/>
      <c r="B45" s="80" t="s">
        <v>159</v>
      </c>
      <c r="C45" s="125"/>
      <c r="D45" s="126"/>
      <c r="E45" s="127">
        <f t="shared" si="14"/>
        <v>0</v>
      </c>
      <c r="F45" s="128"/>
      <c r="G45" s="174"/>
      <c r="H45" s="126"/>
      <c r="I45" s="127">
        <f t="shared" si="2"/>
        <v>0</v>
      </c>
      <c r="J45" s="175"/>
      <c r="K45" s="129"/>
      <c r="L45" s="131"/>
      <c r="M45" s="187">
        <f t="shared" si="22"/>
        <v>0</v>
      </c>
      <c r="N45" s="131"/>
      <c r="O45" s="130">
        <f t="shared" si="23"/>
        <v>0</v>
      </c>
      <c r="P45" s="131"/>
      <c r="Q45" s="131"/>
      <c r="R45" s="131"/>
      <c r="S45" s="130">
        <f t="shared" si="15"/>
        <v>0</v>
      </c>
      <c r="T45" s="132">
        <f t="shared" si="24"/>
        <v>0</v>
      </c>
      <c r="U45" s="131"/>
      <c r="V45" s="131"/>
      <c r="W45" s="131"/>
      <c r="X45" s="131"/>
      <c r="Y45" s="51">
        <f>2*J45</f>
        <v>0</v>
      </c>
      <c r="Z45" s="130">
        <f>2*J45</f>
        <v>0</v>
      </c>
      <c r="AA45" s="131"/>
      <c r="AB45" s="131"/>
      <c r="AC45" s="131"/>
      <c r="AD45" s="131"/>
      <c r="AE45" s="131"/>
      <c r="AF45" s="131"/>
      <c r="AG45" s="114"/>
      <c r="AH45" s="146">
        <f t="shared" si="25"/>
        <v>0</v>
      </c>
      <c r="AI45" s="114"/>
      <c r="AJ45" s="114"/>
      <c r="AK45" s="114"/>
      <c r="AL45" s="114"/>
      <c r="AM45" s="114"/>
      <c r="AN45" s="114"/>
      <c r="AO45" s="114"/>
      <c r="AP45" s="114"/>
      <c r="AQ45" s="210">
        <f>7*J45</f>
        <v>0</v>
      </c>
      <c r="AR45" s="111">
        <f t="shared" si="26"/>
        <v>0</v>
      </c>
      <c r="AS45" s="188">
        <f t="shared" si="27"/>
        <v>0</v>
      </c>
      <c r="AT45" s="2"/>
      <c r="AU45" s="2"/>
      <c r="AV45" s="422"/>
      <c r="AW45" s="423"/>
      <c r="AX45" s="423"/>
      <c r="AY45" s="424"/>
      <c r="AZ45" s="411"/>
      <c r="BA45" s="350"/>
      <c r="BB45" s="350"/>
      <c r="BC45" s="350"/>
      <c r="BD45" s="412"/>
      <c r="BE45" s="352" t="s">
        <v>71</v>
      </c>
      <c r="BF45" s="353"/>
      <c r="BG45" s="354"/>
      <c r="BH45" s="352" t="s">
        <v>72</v>
      </c>
      <c r="BI45" s="353"/>
      <c r="BJ45" s="354"/>
      <c r="BK45" s="25"/>
      <c r="BL45" s="416"/>
      <c r="BM45" s="417"/>
      <c r="BN45" s="285"/>
      <c r="BO45" s="286"/>
      <c r="BP45" s="285"/>
      <c r="BQ45" s="405"/>
      <c r="BR45" s="286"/>
      <c r="BS45" s="28"/>
      <c r="BV45" s="29"/>
    </row>
    <row r="46" spans="1:71" ht="22.5" customHeight="1" thickBot="1">
      <c r="A46" s="253"/>
      <c r="B46" s="81"/>
      <c r="C46" s="211"/>
      <c r="D46" s="212"/>
      <c r="E46" s="213"/>
      <c r="F46" s="214"/>
      <c r="G46" s="215"/>
      <c r="H46" s="212"/>
      <c r="I46" s="213"/>
      <c r="J46" s="214"/>
      <c r="K46" s="207"/>
      <c r="L46" s="106"/>
      <c r="M46" s="106"/>
      <c r="N46" s="106"/>
      <c r="O46" s="106"/>
      <c r="P46" s="106"/>
      <c r="Q46" s="106"/>
      <c r="R46" s="106"/>
      <c r="S46" s="216"/>
      <c r="T46" s="106"/>
      <c r="U46" s="106"/>
      <c r="V46" s="106"/>
      <c r="W46" s="106"/>
      <c r="X46" s="106"/>
      <c r="Y46" s="216"/>
      <c r="Z46" s="21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7"/>
      <c r="AS46" s="217"/>
      <c r="AT46" s="19"/>
      <c r="AU46" s="19"/>
      <c r="AV46" s="289" t="s">
        <v>93</v>
      </c>
      <c r="AW46" s="290"/>
      <c r="AX46" s="290"/>
      <c r="AY46" s="291"/>
      <c r="AZ46" s="298"/>
      <c r="BA46" s="299"/>
      <c r="BB46" s="299"/>
      <c r="BC46" s="299"/>
      <c r="BD46" s="300"/>
      <c r="BE46" s="298"/>
      <c r="BF46" s="299"/>
      <c r="BG46" s="300"/>
      <c r="BH46" s="298"/>
      <c r="BI46" s="299"/>
      <c r="BJ46" s="300"/>
      <c r="BK46" s="25"/>
      <c r="BL46" s="416"/>
      <c r="BM46" s="417"/>
      <c r="BN46" s="285"/>
      <c r="BO46" s="286"/>
      <c r="BP46" s="285"/>
      <c r="BQ46" s="405"/>
      <c r="BR46" s="286"/>
      <c r="BS46" s="30"/>
    </row>
    <row r="47" spans="1:71" s="21" customFormat="1" ht="22.5" customHeight="1" thickBot="1">
      <c r="A47" s="248"/>
      <c r="B47" s="54"/>
      <c r="C47" s="218"/>
      <c r="D47" s="219"/>
      <c r="E47" s="220"/>
      <c r="F47" s="221"/>
      <c r="G47" s="222"/>
      <c r="H47" s="219"/>
      <c r="I47" s="220"/>
      <c r="J47" s="221"/>
      <c r="K47" s="129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3"/>
      <c r="AS47" s="191"/>
      <c r="AT47" s="2"/>
      <c r="AU47" s="2"/>
      <c r="AV47" s="289" t="s">
        <v>94</v>
      </c>
      <c r="AW47" s="290"/>
      <c r="AX47" s="290"/>
      <c r="AY47" s="291"/>
      <c r="AZ47" s="298"/>
      <c r="BA47" s="299"/>
      <c r="BB47" s="299"/>
      <c r="BC47" s="299"/>
      <c r="BD47" s="300"/>
      <c r="BE47" s="298"/>
      <c r="BF47" s="299"/>
      <c r="BG47" s="300"/>
      <c r="BH47" s="298"/>
      <c r="BI47" s="299"/>
      <c r="BJ47" s="300"/>
      <c r="BK47" s="25"/>
      <c r="BL47" s="416"/>
      <c r="BM47" s="417"/>
      <c r="BN47" s="285"/>
      <c r="BO47" s="286"/>
      <c r="BP47" s="285"/>
      <c r="BQ47" s="405"/>
      <c r="BR47" s="286"/>
      <c r="BS47" s="28"/>
    </row>
    <row r="48" spans="1:71" ht="22.5" customHeight="1" thickBot="1">
      <c r="A48" s="248"/>
      <c r="B48" s="54"/>
      <c r="C48" s="218"/>
      <c r="D48" s="219"/>
      <c r="E48" s="220"/>
      <c r="F48" s="221"/>
      <c r="G48" s="222"/>
      <c r="H48" s="219"/>
      <c r="I48" s="220"/>
      <c r="J48" s="221"/>
      <c r="K48" s="129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3"/>
      <c r="AS48" s="191"/>
      <c r="AT48" s="2"/>
      <c r="AU48" s="2"/>
      <c r="AV48" s="289" t="s">
        <v>95</v>
      </c>
      <c r="AW48" s="290"/>
      <c r="AX48" s="290"/>
      <c r="AY48" s="291"/>
      <c r="AZ48" s="298"/>
      <c r="BA48" s="299"/>
      <c r="BB48" s="299"/>
      <c r="BC48" s="299"/>
      <c r="BD48" s="300"/>
      <c r="BE48" s="298"/>
      <c r="BF48" s="299"/>
      <c r="BG48" s="300"/>
      <c r="BH48" s="298"/>
      <c r="BI48" s="299"/>
      <c r="BJ48" s="300"/>
      <c r="BK48" s="25"/>
      <c r="BL48" s="416"/>
      <c r="BM48" s="417"/>
      <c r="BN48" s="285"/>
      <c r="BO48" s="286"/>
      <c r="BP48" s="285"/>
      <c r="BQ48" s="405"/>
      <c r="BR48" s="286"/>
      <c r="BS48" s="30"/>
    </row>
    <row r="49" spans="1:71" ht="22.5" customHeight="1" thickBot="1">
      <c r="A49" s="249"/>
      <c r="B49" s="82"/>
      <c r="C49" s="223"/>
      <c r="D49" s="224"/>
      <c r="E49" s="225"/>
      <c r="F49" s="226"/>
      <c r="G49" s="227"/>
      <c r="H49" s="224"/>
      <c r="I49" s="225"/>
      <c r="J49" s="226"/>
      <c r="K49" s="185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93"/>
      <c r="AS49" s="194"/>
      <c r="AT49" s="2"/>
      <c r="AU49" s="2"/>
      <c r="AV49" s="289" t="s">
        <v>96</v>
      </c>
      <c r="AW49" s="290"/>
      <c r="AX49" s="290"/>
      <c r="AY49" s="291"/>
      <c r="AZ49" s="298"/>
      <c r="BA49" s="299"/>
      <c r="BB49" s="299"/>
      <c r="BC49" s="299"/>
      <c r="BD49" s="300"/>
      <c r="BE49" s="298"/>
      <c r="BF49" s="299"/>
      <c r="BG49" s="300"/>
      <c r="BH49" s="298"/>
      <c r="BI49" s="299"/>
      <c r="BJ49" s="300"/>
      <c r="BK49" s="25"/>
      <c r="BL49" s="416"/>
      <c r="BM49" s="417"/>
      <c r="BN49" s="285"/>
      <c r="BO49" s="286"/>
      <c r="BP49" s="285"/>
      <c r="BQ49" s="405"/>
      <c r="BR49" s="286"/>
      <c r="BS49" s="30"/>
    </row>
    <row r="50" spans="1:71" ht="30" customHeight="1" thickBot="1">
      <c r="A50" s="274" t="s">
        <v>125</v>
      </c>
      <c r="B50" s="276"/>
      <c r="C50" s="83">
        <f aca="true" t="shared" si="28" ref="C50:H50">SUM(C26:C49)</f>
        <v>0</v>
      </c>
      <c r="D50" s="84">
        <f t="shared" si="28"/>
        <v>0</v>
      </c>
      <c r="E50" s="85">
        <f t="shared" si="28"/>
        <v>0</v>
      </c>
      <c r="F50" s="86">
        <f t="shared" si="28"/>
        <v>0</v>
      </c>
      <c r="G50" s="84">
        <f t="shared" si="28"/>
        <v>0</v>
      </c>
      <c r="H50" s="85">
        <f t="shared" si="28"/>
        <v>0</v>
      </c>
      <c r="I50" s="86">
        <f>SUM(I26:I49)</f>
        <v>0</v>
      </c>
      <c r="J50" s="87">
        <f>SUM(J26:J49)</f>
        <v>0</v>
      </c>
      <c r="K50" s="228"/>
      <c r="L50" s="228"/>
      <c r="M50" s="88">
        <f aca="true" t="shared" si="29" ref="M50:AF50">SUM(M26:M49)</f>
        <v>0</v>
      </c>
      <c r="N50" s="62">
        <f>SUM(N26:N49)</f>
        <v>0</v>
      </c>
      <c r="O50" s="62">
        <f t="shared" si="29"/>
        <v>0</v>
      </c>
      <c r="P50" s="62">
        <f t="shared" si="29"/>
        <v>0</v>
      </c>
      <c r="Q50" s="62">
        <f t="shared" si="29"/>
        <v>0</v>
      </c>
      <c r="R50" s="62">
        <f t="shared" si="29"/>
        <v>0</v>
      </c>
      <c r="S50" s="62">
        <f t="shared" si="29"/>
        <v>0</v>
      </c>
      <c r="T50" s="62">
        <f t="shared" si="29"/>
        <v>0</v>
      </c>
      <c r="U50" s="62">
        <f t="shared" si="29"/>
        <v>0</v>
      </c>
      <c r="V50" s="62">
        <f t="shared" si="29"/>
        <v>0</v>
      </c>
      <c r="W50" s="62">
        <f t="shared" si="29"/>
        <v>0</v>
      </c>
      <c r="X50" s="62">
        <f t="shared" si="29"/>
        <v>0</v>
      </c>
      <c r="Y50" s="62">
        <f t="shared" si="29"/>
        <v>0</v>
      </c>
      <c r="Z50" s="62">
        <f t="shared" si="29"/>
        <v>0</v>
      </c>
      <c r="AA50" s="62">
        <f t="shared" si="29"/>
        <v>0</v>
      </c>
      <c r="AB50" s="62">
        <f t="shared" si="29"/>
        <v>0</v>
      </c>
      <c r="AC50" s="62">
        <f t="shared" si="29"/>
        <v>0</v>
      </c>
      <c r="AD50" s="62">
        <f t="shared" si="29"/>
        <v>0</v>
      </c>
      <c r="AE50" s="62">
        <f t="shared" si="29"/>
        <v>0</v>
      </c>
      <c r="AF50" s="62">
        <f t="shared" si="29"/>
        <v>0</v>
      </c>
      <c r="AG50" s="62">
        <f>SUM(AG26:AG49)</f>
        <v>0</v>
      </c>
      <c r="AH50" s="62">
        <f>SUM(AH26:AH49)</f>
        <v>0</v>
      </c>
      <c r="AI50" s="229"/>
      <c r="AJ50" s="230"/>
      <c r="AK50" s="228"/>
      <c r="AL50" s="88">
        <f aca="true" t="shared" si="30" ref="AL50:AR50">SUM(AL26:AL49)</f>
        <v>0</v>
      </c>
      <c r="AM50" s="62">
        <f t="shared" si="30"/>
        <v>0</v>
      </c>
      <c r="AN50" s="62">
        <f t="shared" si="30"/>
        <v>0</v>
      </c>
      <c r="AO50" s="62">
        <f t="shared" si="30"/>
        <v>0</v>
      </c>
      <c r="AP50" s="62">
        <f t="shared" si="30"/>
        <v>0</v>
      </c>
      <c r="AQ50" s="62">
        <f t="shared" si="30"/>
        <v>0</v>
      </c>
      <c r="AR50" s="63">
        <f t="shared" si="30"/>
        <v>0</v>
      </c>
      <c r="AS50" s="89">
        <f>SUM(K50:AR50)</f>
        <v>0</v>
      </c>
      <c r="AT50" s="2"/>
      <c r="AU50" s="2"/>
      <c r="AV50" s="292" t="s">
        <v>51</v>
      </c>
      <c r="AW50" s="293"/>
      <c r="AX50" s="293"/>
      <c r="AY50" s="294"/>
      <c r="AZ50" s="295">
        <f>SUM(AZ46:BD49)</f>
        <v>0</v>
      </c>
      <c r="BA50" s="296"/>
      <c r="BB50" s="296"/>
      <c r="BC50" s="296"/>
      <c r="BD50" s="297"/>
      <c r="BE50" s="295">
        <f>SUM(BE46:BG49)</f>
        <v>0</v>
      </c>
      <c r="BF50" s="296"/>
      <c r="BG50" s="297"/>
      <c r="BH50" s="296">
        <f>SUM(BH46:BJ49)</f>
        <v>0</v>
      </c>
      <c r="BI50" s="296"/>
      <c r="BJ50" s="297"/>
      <c r="BK50" s="25"/>
      <c r="BL50" s="320" t="s">
        <v>51</v>
      </c>
      <c r="BM50" s="395"/>
      <c r="BN50" s="295">
        <f>SUM(BN33:BO49)</f>
        <v>0</v>
      </c>
      <c r="BO50" s="297"/>
      <c r="BP50" s="295">
        <f>SUM(BP33:BR49)</f>
        <v>0</v>
      </c>
      <c r="BQ50" s="296"/>
      <c r="BR50" s="297"/>
      <c r="BS50" s="30"/>
    </row>
    <row r="51" spans="1:71" ht="34.5" customHeight="1" thickBot="1">
      <c r="A51" s="343" t="s">
        <v>126</v>
      </c>
      <c r="B51" s="276"/>
      <c r="C51" s="86">
        <f aca="true" t="shared" si="31" ref="C51:H51">C50+C25+C14</f>
        <v>0</v>
      </c>
      <c r="D51" s="86">
        <f t="shared" si="31"/>
        <v>0</v>
      </c>
      <c r="E51" s="86">
        <f t="shared" si="31"/>
        <v>0</v>
      </c>
      <c r="F51" s="86">
        <f t="shared" si="31"/>
        <v>0</v>
      </c>
      <c r="G51" s="86">
        <f t="shared" si="31"/>
        <v>0</v>
      </c>
      <c r="H51" s="86">
        <f t="shared" si="31"/>
        <v>0</v>
      </c>
      <c r="I51" s="85">
        <f>I50+I25+I14</f>
        <v>0</v>
      </c>
      <c r="J51" s="86">
        <f>J50+J25+J14</f>
        <v>0</v>
      </c>
      <c r="K51" s="86">
        <f>K14</f>
        <v>0</v>
      </c>
      <c r="L51" s="86">
        <f>L25</f>
        <v>0</v>
      </c>
      <c r="M51" s="85">
        <f aca="true" t="shared" si="32" ref="M51:AF51">M50+M25</f>
        <v>0</v>
      </c>
      <c r="N51" s="85">
        <f>N50+N25</f>
        <v>0</v>
      </c>
      <c r="O51" s="85">
        <f>O50+O25</f>
        <v>0</v>
      </c>
      <c r="P51" s="85">
        <f>P50+P25</f>
        <v>0</v>
      </c>
      <c r="Q51" s="85">
        <f t="shared" si="32"/>
        <v>0</v>
      </c>
      <c r="R51" s="85">
        <f t="shared" si="32"/>
        <v>0</v>
      </c>
      <c r="S51" s="85">
        <f t="shared" si="32"/>
        <v>0</v>
      </c>
      <c r="T51" s="85">
        <f t="shared" si="32"/>
        <v>0</v>
      </c>
      <c r="U51" s="85">
        <f t="shared" si="32"/>
        <v>0</v>
      </c>
      <c r="V51" s="85">
        <f t="shared" si="32"/>
        <v>0</v>
      </c>
      <c r="W51" s="85">
        <f t="shared" si="32"/>
        <v>0</v>
      </c>
      <c r="X51" s="85">
        <f t="shared" si="32"/>
        <v>0</v>
      </c>
      <c r="Y51" s="85">
        <f t="shared" si="32"/>
        <v>0</v>
      </c>
      <c r="Z51" s="85">
        <f t="shared" si="32"/>
        <v>0</v>
      </c>
      <c r="AA51" s="85">
        <f t="shared" si="32"/>
        <v>0</v>
      </c>
      <c r="AB51" s="85">
        <f t="shared" si="32"/>
        <v>0</v>
      </c>
      <c r="AC51" s="85">
        <f t="shared" si="32"/>
        <v>0</v>
      </c>
      <c r="AD51" s="85">
        <f t="shared" si="32"/>
        <v>0</v>
      </c>
      <c r="AE51" s="85">
        <f t="shared" si="32"/>
        <v>0</v>
      </c>
      <c r="AF51" s="85">
        <f t="shared" si="32"/>
        <v>0</v>
      </c>
      <c r="AG51" s="85">
        <f>AG50+AG25</f>
        <v>0</v>
      </c>
      <c r="AH51" s="85">
        <f>AH50+AH25</f>
        <v>0</v>
      </c>
      <c r="AI51" s="229"/>
      <c r="AJ51" s="230"/>
      <c r="AK51" s="228"/>
      <c r="AL51" s="90">
        <f aca="true" t="shared" si="33" ref="AL51:AR51">AL50</f>
        <v>0</v>
      </c>
      <c r="AM51" s="85">
        <f t="shared" si="33"/>
        <v>0</v>
      </c>
      <c r="AN51" s="85">
        <f t="shared" si="33"/>
        <v>0</v>
      </c>
      <c r="AO51" s="85">
        <f t="shared" si="33"/>
        <v>0</v>
      </c>
      <c r="AP51" s="85">
        <f t="shared" si="33"/>
        <v>0</v>
      </c>
      <c r="AQ51" s="85">
        <f t="shared" si="33"/>
        <v>0</v>
      </c>
      <c r="AR51" s="85">
        <f t="shared" si="33"/>
        <v>0</v>
      </c>
      <c r="AS51" s="91">
        <f>SUM(K51:AR51)</f>
        <v>0</v>
      </c>
      <c r="AT51" s="2"/>
      <c r="AU51" s="2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30"/>
    </row>
    <row r="52" spans="1:70" ht="3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3" customHeight="1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1" ht="64.5" customHeight="1">
      <c r="A54" s="254" t="s">
        <v>97</v>
      </c>
      <c r="B54" s="256" t="s">
        <v>3</v>
      </c>
      <c r="C54" s="336" t="s">
        <v>123</v>
      </c>
      <c r="D54" s="337"/>
      <c r="E54" s="338"/>
      <c r="F54" s="268" t="s">
        <v>98</v>
      </c>
      <c r="G54" s="269"/>
      <c r="H54" s="270"/>
      <c r="I54" s="329" t="s">
        <v>99</v>
      </c>
      <c r="J54" s="330"/>
      <c r="K54" s="264" t="s">
        <v>13</v>
      </c>
      <c r="L54" s="264" t="s">
        <v>14</v>
      </c>
      <c r="M54" s="264" t="s">
        <v>138</v>
      </c>
      <c r="N54" s="264" t="s">
        <v>141</v>
      </c>
      <c r="O54" s="287" t="s">
        <v>139</v>
      </c>
      <c r="P54" s="264" t="s">
        <v>15</v>
      </c>
      <c r="Q54" s="264" t="s">
        <v>16</v>
      </c>
      <c r="R54" s="264" t="s">
        <v>17</v>
      </c>
      <c r="S54" s="264" t="s">
        <v>121</v>
      </c>
      <c r="T54" s="264" t="s">
        <v>140</v>
      </c>
      <c r="U54" s="264" t="s">
        <v>18</v>
      </c>
      <c r="V54" s="264" t="s">
        <v>19</v>
      </c>
      <c r="W54" s="264" t="s">
        <v>20</v>
      </c>
      <c r="X54" s="264" t="s">
        <v>21</v>
      </c>
      <c r="Y54" s="264" t="s">
        <v>22</v>
      </c>
      <c r="Z54" s="264" t="s">
        <v>23</v>
      </c>
      <c r="AA54" s="264" t="s">
        <v>24</v>
      </c>
      <c r="AB54" s="264" t="s">
        <v>137</v>
      </c>
      <c r="AC54" s="264" t="s">
        <v>25</v>
      </c>
      <c r="AD54" s="264" t="s">
        <v>26</v>
      </c>
      <c r="AE54" s="264" t="s">
        <v>161</v>
      </c>
      <c r="AF54" s="264" t="s">
        <v>27</v>
      </c>
      <c r="AG54" s="264" t="s">
        <v>120</v>
      </c>
      <c r="AH54" s="264" t="s">
        <v>160</v>
      </c>
      <c r="AI54" s="264" t="s">
        <v>28</v>
      </c>
      <c r="AJ54" s="264" t="s">
        <v>29</v>
      </c>
      <c r="AK54" s="264" t="s">
        <v>30</v>
      </c>
      <c r="AL54" s="264" t="s">
        <v>31</v>
      </c>
      <c r="AM54" s="264" t="s">
        <v>32</v>
      </c>
      <c r="AN54" s="264" t="s">
        <v>33</v>
      </c>
      <c r="AO54" s="264" t="s">
        <v>35</v>
      </c>
      <c r="AP54" s="264" t="s">
        <v>34</v>
      </c>
      <c r="AQ54" s="264" t="s">
        <v>36</v>
      </c>
      <c r="AR54" s="262" t="s">
        <v>37</v>
      </c>
      <c r="AS54" s="277" t="s">
        <v>100</v>
      </c>
      <c r="AT54" s="426" t="s">
        <v>101</v>
      </c>
      <c r="AU54" s="427"/>
      <c r="AV54" s="430" t="s">
        <v>80</v>
      </c>
      <c r="AW54" s="430" t="s">
        <v>131</v>
      </c>
      <c r="AX54" s="430" t="s">
        <v>102</v>
      </c>
      <c r="AY54" s="430" t="s">
        <v>103</v>
      </c>
      <c r="AZ54" s="262" t="s">
        <v>104</v>
      </c>
      <c r="BA54" s="432"/>
      <c r="BB54" s="430" t="s">
        <v>105</v>
      </c>
      <c r="BC54" s="262" t="s">
        <v>106</v>
      </c>
      <c r="BD54" s="432"/>
      <c r="BE54" s="430" t="s">
        <v>107</v>
      </c>
      <c r="BF54" s="435" t="s">
        <v>134</v>
      </c>
      <c r="BG54" s="436"/>
      <c r="BH54" s="262" t="s">
        <v>108</v>
      </c>
      <c r="BI54" s="432"/>
      <c r="BJ54" s="268" t="s">
        <v>109</v>
      </c>
      <c r="BK54" s="269"/>
      <c r="BL54" s="270"/>
      <c r="BM54" s="268" t="s">
        <v>110</v>
      </c>
      <c r="BN54" s="269"/>
      <c r="BO54" s="269"/>
      <c r="BP54" s="270"/>
      <c r="BQ54" s="279" t="s">
        <v>111</v>
      </c>
      <c r="BR54" s="279" t="s">
        <v>112</v>
      </c>
      <c r="BS54" s="31"/>
    </row>
    <row r="55" spans="1:73" ht="64.5" customHeight="1" thickBot="1">
      <c r="A55" s="255"/>
      <c r="B55" s="257"/>
      <c r="C55" s="339"/>
      <c r="D55" s="340"/>
      <c r="E55" s="341"/>
      <c r="F55" s="271"/>
      <c r="G55" s="272"/>
      <c r="H55" s="273"/>
      <c r="I55" s="331"/>
      <c r="J55" s="332"/>
      <c r="K55" s="265"/>
      <c r="L55" s="265"/>
      <c r="M55" s="265"/>
      <c r="N55" s="335"/>
      <c r="O55" s="288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 t="s">
        <v>28</v>
      </c>
      <c r="AJ55" s="265"/>
      <c r="AK55" s="265"/>
      <c r="AL55" s="265"/>
      <c r="AM55" s="265"/>
      <c r="AN55" s="265"/>
      <c r="AO55" s="265"/>
      <c r="AP55" s="265"/>
      <c r="AQ55" s="265"/>
      <c r="AR55" s="263"/>
      <c r="AS55" s="278"/>
      <c r="AT55" s="428"/>
      <c r="AU55" s="429"/>
      <c r="AV55" s="431"/>
      <c r="AW55" s="431"/>
      <c r="AX55" s="431"/>
      <c r="AY55" s="431"/>
      <c r="AZ55" s="433"/>
      <c r="BA55" s="434"/>
      <c r="BB55" s="431"/>
      <c r="BC55" s="433"/>
      <c r="BD55" s="434"/>
      <c r="BE55" s="431"/>
      <c r="BF55" s="437"/>
      <c r="BG55" s="438"/>
      <c r="BH55" s="433"/>
      <c r="BI55" s="434"/>
      <c r="BJ55" s="274"/>
      <c r="BK55" s="275"/>
      <c r="BL55" s="276"/>
      <c r="BM55" s="274"/>
      <c r="BN55" s="275"/>
      <c r="BO55" s="275"/>
      <c r="BP55" s="276"/>
      <c r="BQ55" s="280"/>
      <c r="BR55" s="280"/>
      <c r="BS55" s="31"/>
      <c r="BT55" s="32"/>
      <c r="BU55" s="32"/>
    </row>
    <row r="56" spans="1:73" ht="46.5" customHeight="1" thickBot="1">
      <c r="A56" s="33" t="s">
        <v>80</v>
      </c>
      <c r="B56" s="231"/>
      <c r="C56" s="237"/>
      <c r="D56" s="238"/>
      <c r="E56" s="239"/>
      <c r="F56" s="271"/>
      <c r="G56" s="272"/>
      <c r="H56" s="273"/>
      <c r="I56" s="240" t="s">
        <v>127</v>
      </c>
      <c r="J56" s="241"/>
      <c r="K56" s="34">
        <f>J14</f>
        <v>0</v>
      </c>
      <c r="L56" s="34">
        <f>J15+J16+J17</f>
        <v>0</v>
      </c>
      <c r="M56" s="35">
        <f>INT((M51+N51)/22+0.5)</f>
        <v>0</v>
      </c>
      <c r="N56" s="228"/>
      <c r="O56" s="35">
        <f>INT(O51/22+0.5)</f>
        <v>0</v>
      </c>
      <c r="P56" s="35">
        <f>INT((P51+Q51+R51+S51)/22+0.5)</f>
        <v>0</v>
      </c>
      <c r="Q56" s="35"/>
      <c r="R56" s="35"/>
      <c r="S56" s="35"/>
      <c r="T56" s="35">
        <f>INT(T51/22+0.5)</f>
        <v>0</v>
      </c>
      <c r="U56" s="35">
        <f>INT(U51/22+0.5)</f>
        <v>0</v>
      </c>
      <c r="V56" s="35">
        <f>INT(V51/22+0.5)</f>
        <v>0</v>
      </c>
      <c r="W56" s="35">
        <f>INT((W51+X51+Y51+Z51+AA51)/22+0.5)</f>
        <v>0</v>
      </c>
      <c r="X56" s="35"/>
      <c r="Y56" s="35"/>
      <c r="Z56" s="35"/>
      <c r="AA56" s="35"/>
      <c r="AB56" s="35">
        <f>INT(AB51/22+0.5)</f>
        <v>0</v>
      </c>
      <c r="AC56" s="35">
        <f>INT(AC51/22+0.5)</f>
        <v>0</v>
      </c>
      <c r="AD56" s="35">
        <f>INT(AD51/22+0.5)</f>
        <v>0</v>
      </c>
      <c r="AE56" s="35"/>
      <c r="AF56" s="35">
        <f>INT(AF51/22+0.5)</f>
        <v>0</v>
      </c>
      <c r="AG56" s="35">
        <f>INT(AG51/22+0.5)</f>
        <v>0</v>
      </c>
      <c r="AH56" s="35"/>
      <c r="AI56" s="35"/>
      <c r="AJ56" s="232"/>
      <c r="AK56" s="232"/>
      <c r="AL56" s="35">
        <f>INT((AL51+AR28+AR34+AR40+AR46)/22+0.5)</f>
        <v>0</v>
      </c>
      <c r="AM56" s="35">
        <f>INT((AM51+AR29+AR35+AR41+AR47)/22+0.5)</f>
        <v>0</v>
      </c>
      <c r="AN56" s="35">
        <f>INT((AN51+AR30+AR36+AR42+AR48)/22+0.5)</f>
        <v>0</v>
      </c>
      <c r="AO56" s="35">
        <f>INT((AO51+AR31+AR43)/22+0.5)</f>
        <v>0</v>
      </c>
      <c r="AP56" s="35">
        <f>INT((AP51+AR32+AR44)/22+0.5)</f>
        <v>0</v>
      </c>
      <c r="AQ56" s="35">
        <f>INT((AQ51+AR33+AR45)/22+0.5)</f>
        <v>0</v>
      </c>
      <c r="AR56" s="36"/>
      <c r="AS56" s="37">
        <f>SUM(K56:AR56)</f>
        <v>0</v>
      </c>
      <c r="AT56" s="396">
        <f>IF(J51&gt;3,1,0)</f>
        <v>0</v>
      </c>
      <c r="AU56" s="397"/>
      <c r="AV56" s="38">
        <f>IF(I51&gt;795,2,IF(I51&gt;199,1,IF(AND(I51&gt;149,J50&gt;1),1,0)))</f>
        <v>0</v>
      </c>
      <c r="AW56" s="38">
        <f>IF(OR(I51&gt;149,J50&gt;1),1,0)</f>
        <v>0</v>
      </c>
      <c r="AX56" s="38">
        <f>IF(AND(W51+X51+Y51+Z51+AA51&gt;89,SUM(AZ47:BD49)&gt;1),2,IF(AND(W51+X51+Y51+Z51+AA51&gt;89,SUM(AZ47:BD49)&gt;0),1,IF(AND((W51+X51+Y51+Z51+AA51)&gt;39,(W51+X51+Y51+Z51+AA51&lt;90),SUM(AZ47:BD49)&gt;0),1,0)))</f>
        <v>0</v>
      </c>
      <c r="AY56" s="38">
        <f>IF(AND(AF51&gt;39,AZ46&gt;1),2,IF(AND(AF51&gt;39,AZ46&gt;0),1,IF(AND(AF51&gt;9,AF51&lt;40,AZ46&gt;0),1,0)))</f>
        <v>0</v>
      </c>
      <c r="AZ56" s="396">
        <f>IF(AND(I51&gt;295,BN37+BP37&gt;40),1,IF(AND(J50&gt;1,BN37+BP37&gt;40,I51&gt;149),1,0))</f>
        <v>0</v>
      </c>
      <c r="BA56" s="397">
        <f>IF(O51&gt;'[1]ثوابت'!$B$2,3,IF(O51&gt;'[1]ثوابت'!$B$3,2,IF(OR(O51&gt;'[1]ثوابت'!$B$4,P50&gt;'[1]ثوابت'!$B$5),1,0)))</f>
        <v>0</v>
      </c>
      <c r="BB56" s="38">
        <f>IF(I51&gt;199,1,IF(AND(J50&gt;1,I51&gt;149),1,0))</f>
        <v>0</v>
      </c>
      <c r="BC56" s="396">
        <f>IF(J40&gt;0,1,IF(J41&gt;0,1,IF(J42&gt;1,1,IF(SUM(J43:J45)&gt;1,1,IF(SUM(J46:J49)&gt;2,1,0)))))</f>
        <v>0</v>
      </c>
      <c r="BD56" s="397"/>
      <c r="BE56" s="38">
        <f>IF(J40&gt;0,1,IF(J41&gt;0,1,IF(J42&gt;1,1,IF(SUM(J43:J45)&gt;1,1,IF(SUM(J46:J49)&gt;2,1,0)))))</f>
        <v>0</v>
      </c>
      <c r="BF56" s="396">
        <f>IF(COUNTA(J26:J27,J38:J39)&gt;0,0,IF(AND(COUNTA(J26:J27,J38:J39)=0,COUNTA(J28:J33,J40:J45)&gt;1),1,0))</f>
        <v>0</v>
      </c>
      <c r="BG56" s="397">
        <f>IF(U51&gt;'[1]ثوابت'!$B$2,3,IF(U51&gt;'[1]ثوابت'!$B$3,2,IF(OR(U51&gt;'[1]ثوابت'!$B$4,V50&gt;'[1]ثوابت'!$B$5),1,0)))</f>
        <v>0</v>
      </c>
      <c r="BH56" s="439"/>
      <c r="BI56" s="440"/>
      <c r="BJ56" s="396">
        <f>SUM(AT56:BI56)</f>
        <v>0</v>
      </c>
      <c r="BK56" s="418"/>
      <c r="BL56" s="397"/>
      <c r="BM56" s="441">
        <f>AS56+BJ56</f>
        <v>0</v>
      </c>
      <c r="BN56" s="442"/>
      <c r="BO56" s="442"/>
      <c r="BP56" s="443"/>
      <c r="BQ56" s="233"/>
      <c r="BR56" s="38">
        <f>IF(I51&gt;999,4,IF(I51&gt;499,3,IF(I51&gt;249,2,IF(J51&gt;1,1,0))))</f>
        <v>0</v>
      </c>
      <c r="BS56" s="31"/>
      <c r="BT56" s="32"/>
      <c r="BU56" s="32"/>
    </row>
    <row r="57" spans="1:73" ht="33" customHeight="1" thickBot="1">
      <c r="A57" s="33" t="s">
        <v>122</v>
      </c>
      <c r="B57" s="231"/>
      <c r="C57" s="237"/>
      <c r="D57" s="281"/>
      <c r="E57" s="282"/>
      <c r="F57" s="271"/>
      <c r="G57" s="272"/>
      <c r="H57" s="273"/>
      <c r="I57" s="333" t="s">
        <v>113</v>
      </c>
      <c r="J57" s="334"/>
      <c r="K57" s="231"/>
      <c r="L57" s="231"/>
      <c r="M57" s="231"/>
      <c r="N57" s="228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4"/>
      <c r="Z57" s="231"/>
      <c r="AA57" s="234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39">
        <f>SUM(K57:AR57)</f>
        <v>0</v>
      </c>
      <c r="AT57" s="283"/>
      <c r="AU57" s="284"/>
      <c r="AV57" s="235"/>
      <c r="AW57" s="235"/>
      <c r="AX57" s="235"/>
      <c r="AY57" s="235"/>
      <c r="AZ57" s="285"/>
      <c r="BA57" s="286"/>
      <c r="BB57" s="136"/>
      <c r="BC57" s="285"/>
      <c r="BD57" s="286"/>
      <c r="BE57" s="136"/>
      <c r="BF57" s="285"/>
      <c r="BG57" s="286"/>
      <c r="BH57" s="285"/>
      <c r="BI57" s="286"/>
      <c r="BJ57" s="260">
        <f>SUM(AT57:BI57)</f>
        <v>0</v>
      </c>
      <c r="BK57" s="398"/>
      <c r="BL57" s="261"/>
      <c r="BM57" s="260">
        <f>BJ57+AS57</f>
        <v>0</v>
      </c>
      <c r="BN57" s="398"/>
      <c r="BO57" s="398"/>
      <c r="BP57" s="261"/>
      <c r="BQ57" s="136"/>
      <c r="BR57" s="235"/>
      <c r="BS57" s="30"/>
      <c r="BT57" s="30"/>
      <c r="BU57" s="30"/>
    </row>
    <row r="58" spans="1:73" ht="30.75" customHeight="1" thickBot="1">
      <c r="A58" s="33" t="s">
        <v>102</v>
      </c>
      <c r="B58" s="231"/>
      <c r="C58" s="237"/>
      <c r="D58" s="281"/>
      <c r="E58" s="282"/>
      <c r="F58" s="271"/>
      <c r="G58" s="272"/>
      <c r="H58" s="273"/>
      <c r="I58" s="266" t="s">
        <v>114</v>
      </c>
      <c r="J58" s="267"/>
      <c r="K58" s="231"/>
      <c r="L58" s="231"/>
      <c r="M58" s="231"/>
      <c r="N58" s="228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39">
        <f>SUM(K58:AR58)</f>
        <v>0</v>
      </c>
      <c r="AT58" s="283"/>
      <c r="AU58" s="284"/>
      <c r="AV58" s="235"/>
      <c r="AW58" s="235"/>
      <c r="AX58" s="235"/>
      <c r="AY58" s="235"/>
      <c r="AZ58" s="285"/>
      <c r="BA58" s="286"/>
      <c r="BB58" s="136"/>
      <c r="BC58" s="285"/>
      <c r="BD58" s="286"/>
      <c r="BE58" s="136"/>
      <c r="BF58" s="285"/>
      <c r="BG58" s="286"/>
      <c r="BH58" s="285"/>
      <c r="BI58" s="286"/>
      <c r="BJ58" s="260">
        <f>SUM(AT58:BI58)</f>
        <v>0</v>
      </c>
      <c r="BK58" s="398"/>
      <c r="BL58" s="261"/>
      <c r="BM58" s="260">
        <f>BJ58+AS58</f>
        <v>0</v>
      </c>
      <c r="BN58" s="398"/>
      <c r="BO58" s="398"/>
      <c r="BP58" s="261"/>
      <c r="BQ58" s="136"/>
      <c r="BR58" s="235"/>
      <c r="BS58" s="30"/>
      <c r="BT58" s="30"/>
      <c r="BU58" s="30"/>
    </row>
    <row r="59" spans="1:73" ht="36" customHeight="1" thickBot="1">
      <c r="A59" s="33" t="s">
        <v>103</v>
      </c>
      <c r="B59" s="231"/>
      <c r="C59" s="237"/>
      <c r="D59" s="281"/>
      <c r="E59" s="282"/>
      <c r="F59" s="271"/>
      <c r="G59" s="272"/>
      <c r="H59" s="273"/>
      <c r="I59" s="266" t="s">
        <v>115</v>
      </c>
      <c r="J59" s="267"/>
      <c r="K59" s="38">
        <f aca="true" t="shared" si="34" ref="K59:AR59">IF(K57&gt;K58,K57-K58,0)</f>
        <v>0</v>
      </c>
      <c r="L59" s="38">
        <f t="shared" si="34"/>
        <v>0</v>
      </c>
      <c r="M59" s="38">
        <f t="shared" si="34"/>
        <v>0</v>
      </c>
      <c r="N59" s="228"/>
      <c r="O59" s="38">
        <f t="shared" si="34"/>
        <v>0</v>
      </c>
      <c r="P59" s="38">
        <f t="shared" si="34"/>
        <v>0</v>
      </c>
      <c r="Q59" s="38">
        <f t="shared" si="34"/>
        <v>0</v>
      </c>
      <c r="R59" s="38">
        <f t="shared" si="34"/>
        <v>0</v>
      </c>
      <c r="S59" s="38">
        <f t="shared" si="34"/>
        <v>0</v>
      </c>
      <c r="T59" s="38">
        <f t="shared" si="34"/>
        <v>0</v>
      </c>
      <c r="U59" s="38">
        <f t="shared" si="34"/>
        <v>0</v>
      </c>
      <c r="V59" s="38">
        <f t="shared" si="34"/>
        <v>0</v>
      </c>
      <c r="W59" s="38">
        <f t="shared" si="34"/>
        <v>0</v>
      </c>
      <c r="X59" s="38">
        <f t="shared" si="34"/>
        <v>0</v>
      </c>
      <c r="Y59" s="38">
        <f t="shared" si="34"/>
        <v>0</v>
      </c>
      <c r="Z59" s="38">
        <f t="shared" si="34"/>
        <v>0</v>
      </c>
      <c r="AA59" s="38">
        <f t="shared" si="34"/>
        <v>0</v>
      </c>
      <c r="AB59" s="38">
        <f t="shared" si="34"/>
        <v>0</v>
      </c>
      <c r="AC59" s="38">
        <f t="shared" si="34"/>
        <v>0</v>
      </c>
      <c r="AD59" s="38">
        <f t="shared" si="34"/>
        <v>0</v>
      </c>
      <c r="AE59" s="38">
        <f t="shared" si="34"/>
        <v>0</v>
      </c>
      <c r="AF59" s="38">
        <f t="shared" si="34"/>
        <v>0</v>
      </c>
      <c r="AG59" s="38">
        <f t="shared" si="34"/>
        <v>0</v>
      </c>
      <c r="AH59" s="38">
        <f t="shared" si="34"/>
        <v>0</v>
      </c>
      <c r="AI59" s="38">
        <f t="shared" si="34"/>
        <v>0</v>
      </c>
      <c r="AJ59" s="38">
        <f t="shared" si="34"/>
        <v>0</v>
      </c>
      <c r="AK59" s="38">
        <f t="shared" si="34"/>
        <v>0</v>
      </c>
      <c r="AL59" s="38">
        <f t="shared" si="34"/>
        <v>0</v>
      </c>
      <c r="AM59" s="38">
        <f t="shared" si="34"/>
        <v>0</v>
      </c>
      <c r="AN59" s="38">
        <f t="shared" si="34"/>
        <v>0</v>
      </c>
      <c r="AO59" s="38">
        <f t="shared" si="34"/>
        <v>0</v>
      </c>
      <c r="AP59" s="38">
        <f t="shared" si="34"/>
        <v>0</v>
      </c>
      <c r="AQ59" s="38">
        <f t="shared" si="34"/>
        <v>0</v>
      </c>
      <c r="AR59" s="38">
        <f t="shared" si="34"/>
        <v>0</v>
      </c>
      <c r="AS59" s="39">
        <f>SUM(K59:AR59)</f>
        <v>0</v>
      </c>
      <c r="AT59" s="396">
        <f>IF(AT57&gt;AT58,AT57-AT58,0)</f>
        <v>0</v>
      </c>
      <c r="AU59" s="397"/>
      <c r="AV59" s="39">
        <f>IF(AV57&gt;AV58,AV57-AV58,0)</f>
        <v>0</v>
      </c>
      <c r="AW59" s="39">
        <f>IF(AW57&gt;AW58,AW57-AW58,0)</f>
        <v>0</v>
      </c>
      <c r="AX59" s="39">
        <f>IF(AX57&gt;AX58,AX57-AX58,0)</f>
        <v>0</v>
      </c>
      <c r="AY59" s="39">
        <f>IF(AY57&gt;AY58,AY57-AY58,0)</f>
        <v>0</v>
      </c>
      <c r="AZ59" s="260">
        <f>IF(AZ57&gt;AZ58,AZ57-AZ58,0)</f>
        <v>0</v>
      </c>
      <c r="BA59" s="261"/>
      <c r="BB59" s="39">
        <f>IF(BB57&gt;BB58,BB57-BB58,0)</f>
        <v>0</v>
      </c>
      <c r="BC59" s="260">
        <f>IF(BC57&gt;BC58,BC57-BC58,0)</f>
        <v>0</v>
      </c>
      <c r="BD59" s="261"/>
      <c r="BE59" s="39">
        <f>IF(BE57&gt;BE58,BE57-BE58,0)</f>
        <v>0</v>
      </c>
      <c r="BF59" s="260">
        <f>IF(BF57&gt;BF58,BF57-BF58,0)</f>
        <v>0</v>
      </c>
      <c r="BG59" s="261"/>
      <c r="BH59" s="260">
        <f>IF(BH57&gt;BH58,BH57-BH58,0)</f>
        <v>0</v>
      </c>
      <c r="BI59" s="261"/>
      <c r="BJ59" s="260">
        <f>SUM(AT59:BI59)</f>
        <v>0</v>
      </c>
      <c r="BK59" s="398"/>
      <c r="BL59" s="261"/>
      <c r="BM59" s="260">
        <f>BJ59+AS59</f>
        <v>0</v>
      </c>
      <c r="BN59" s="398"/>
      <c r="BO59" s="398"/>
      <c r="BP59" s="261"/>
      <c r="BQ59" s="39">
        <f>IF(BQ57&gt;BQ58,BQ57-BQ58,0)</f>
        <v>0</v>
      </c>
      <c r="BR59" s="39">
        <f>IF(BR57&gt;BR58,BR57-BR58,0)</f>
        <v>0</v>
      </c>
      <c r="BS59" s="30"/>
      <c r="BT59" s="30"/>
      <c r="BU59" s="30"/>
    </row>
    <row r="60" spans="1:73" ht="38.25" customHeight="1" thickBot="1">
      <c r="A60" s="33" t="s">
        <v>144</v>
      </c>
      <c r="B60" s="234"/>
      <c r="C60" s="449"/>
      <c r="D60" s="450"/>
      <c r="E60" s="451"/>
      <c r="F60" s="274"/>
      <c r="G60" s="275"/>
      <c r="H60" s="276"/>
      <c r="I60" s="266" t="s">
        <v>116</v>
      </c>
      <c r="J60" s="267"/>
      <c r="K60" s="38">
        <f aca="true" t="shared" si="35" ref="K60:AR60">IF(K57&lt;K58,K58-K57,0)</f>
        <v>0</v>
      </c>
      <c r="L60" s="38">
        <f t="shared" si="35"/>
        <v>0</v>
      </c>
      <c r="M60" s="38">
        <f t="shared" si="35"/>
        <v>0</v>
      </c>
      <c r="N60" s="228"/>
      <c r="O60" s="38">
        <f t="shared" si="35"/>
        <v>0</v>
      </c>
      <c r="P60" s="38">
        <f t="shared" si="35"/>
        <v>0</v>
      </c>
      <c r="Q60" s="38">
        <f t="shared" si="35"/>
        <v>0</v>
      </c>
      <c r="R60" s="38">
        <f t="shared" si="35"/>
        <v>0</v>
      </c>
      <c r="S60" s="38">
        <f t="shared" si="35"/>
        <v>0</v>
      </c>
      <c r="T60" s="38">
        <f t="shared" si="35"/>
        <v>0</v>
      </c>
      <c r="U60" s="38">
        <f t="shared" si="35"/>
        <v>0</v>
      </c>
      <c r="V60" s="38">
        <f t="shared" si="35"/>
        <v>0</v>
      </c>
      <c r="W60" s="38">
        <f t="shared" si="35"/>
        <v>0</v>
      </c>
      <c r="X60" s="38">
        <f t="shared" si="35"/>
        <v>0</v>
      </c>
      <c r="Y60" s="38">
        <f t="shared" si="35"/>
        <v>0</v>
      </c>
      <c r="Z60" s="38">
        <f t="shared" si="35"/>
        <v>0</v>
      </c>
      <c r="AA60" s="38">
        <f t="shared" si="35"/>
        <v>0</v>
      </c>
      <c r="AB60" s="38">
        <f t="shared" si="35"/>
        <v>0</v>
      </c>
      <c r="AC60" s="38">
        <f t="shared" si="35"/>
        <v>0</v>
      </c>
      <c r="AD60" s="38">
        <f t="shared" si="35"/>
        <v>0</v>
      </c>
      <c r="AE60" s="38">
        <f t="shared" si="35"/>
        <v>0</v>
      </c>
      <c r="AF60" s="38">
        <f t="shared" si="35"/>
        <v>0</v>
      </c>
      <c r="AG60" s="38">
        <f t="shared" si="35"/>
        <v>0</v>
      </c>
      <c r="AH60" s="38">
        <f t="shared" si="35"/>
        <v>0</v>
      </c>
      <c r="AI60" s="38">
        <f t="shared" si="35"/>
        <v>0</v>
      </c>
      <c r="AJ60" s="38">
        <f t="shared" si="35"/>
        <v>0</v>
      </c>
      <c r="AK60" s="38">
        <f t="shared" si="35"/>
        <v>0</v>
      </c>
      <c r="AL60" s="38">
        <f t="shared" si="35"/>
        <v>0</v>
      </c>
      <c r="AM60" s="38">
        <f t="shared" si="35"/>
        <v>0</v>
      </c>
      <c r="AN60" s="38">
        <f t="shared" si="35"/>
        <v>0</v>
      </c>
      <c r="AO60" s="38">
        <f t="shared" si="35"/>
        <v>0</v>
      </c>
      <c r="AP60" s="38">
        <f t="shared" si="35"/>
        <v>0</v>
      </c>
      <c r="AQ60" s="38">
        <f t="shared" si="35"/>
        <v>0</v>
      </c>
      <c r="AR60" s="38">
        <f t="shared" si="35"/>
        <v>0</v>
      </c>
      <c r="AS60" s="39">
        <f>SUM(K60:AR60)</f>
        <v>0</v>
      </c>
      <c r="AT60" s="260">
        <f>IF(AT57&lt;AT58,AT58-AT57,0)</f>
        <v>0</v>
      </c>
      <c r="AU60" s="261"/>
      <c r="AV60" s="39">
        <f>IF(AV57&lt;AV58,AV58-AV57,0)</f>
        <v>0</v>
      </c>
      <c r="AW60" s="39">
        <f>IF(AW57&lt;AW58,AW58-AW57,0)</f>
        <v>0</v>
      </c>
      <c r="AX60" s="39">
        <f>IF(AX57&lt;AX58,AX58-AX57,0)</f>
        <v>0</v>
      </c>
      <c r="AY60" s="39">
        <f>IF(AY57&lt;AY58,AY58-AY57,0)</f>
        <v>0</v>
      </c>
      <c r="AZ60" s="260">
        <f>IF(AZ57&lt;AZ58,AZ58-AZ57,0)</f>
        <v>0</v>
      </c>
      <c r="BA60" s="261"/>
      <c r="BB60" s="39">
        <f>IF(BB57&lt;BB58,BB58-BB57,0)</f>
        <v>0</v>
      </c>
      <c r="BC60" s="260">
        <f>IF(BC57&lt;BC58,BC58-BC57,0)</f>
        <v>0</v>
      </c>
      <c r="BD60" s="261"/>
      <c r="BE60" s="39">
        <f>IF(BE57&lt;BE58,BE58-BE57,0)</f>
        <v>0</v>
      </c>
      <c r="BF60" s="260">
        <f>IF(BF57&lt;BF58,BF58-BF57,0)</f>
        <v>0</v>
      </c>
      <c r="BG60" s="261"/>
      <c r="BH60" s="260">
        <f>IF(BH57&lt;BH58,BH58-BH57,0)</f>
        <v>0</v>
      </c>
      <c r="BI60" s="261"/>
      <c r="BJ60" s="260">
        <f>SUM(AT60:BI60)</f>
        <v>0</v>
      </c>
      <c r="BK60" s="398"/>
      <c r="BL60" s="261"/>
      <c r="BM60" s="260">
        <f>BJ60+AS60</f>
        <v>0</v>
      </c>
      <c r="BN60" s="398"/>
      <c r="BO60" s="398"/>
      <c r="BP60" s="261"/>
      <c r="BQ60" s="39">
        <f>IF(BQ57&lt;BQ58,BQ58-BQ57,0)</f>
        <v>0</v>
      </c>
      <c r="BR60" s="39">
        <f>IF(BR57&lt;BR58,BR58-BR57,0)</f>
        <v>0</v>
      </c>
      <c r="BS60" s="30"/>
      <c r="BT60" s="30"/>
      <c r="BU60" s="30"/>
    </row>
    <row r="61" spans="1:71" ht="19.5" customHeight="1">
      <c r="A61" s="52"/>
      <c r="B61" s="444" t="s">
        <v>143</v>
      </c>
      <c r="C61" s="258" t="s">
        <v>165</v>
      </c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446" t="s">
        <v>119</v>
      </c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7"/>
      <c r="BR61" s="447"/>
      <c r="BS61" s="40"/>
    </row>
    <row r="62" spans="1:73" ht="19.5" customHeight="1">
      <c r="A62" s="2"/>
      <c r="B62" s="445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448" t="s">
        <v>117</v>
      </c>
      <c r="BK62" s="448"/>
      <c r="BL62" s="448"/>
      <c r="BM62" s="448"/>
      <c r="BN62" s="41"/>
      <c r="BO62" s="41"/>
      <c r="BP62" s="41"/>
      <c r="BQ62" s="41"/>
      <c r="BR62" s="41"/>
      <c r="BS62" s="42"/>
      <c r="BT62" s="42"/>
      <c r="BU62" s="42"/>
    </row>
    <row r="63" spans="1:73" ht="19.5" customHeight="1">
      <c r="A63" s="2"/>
      <c r="B63" s="445"/>
      <c r="C63" s="236" t="s">
        <v>167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448"/>
      <c r="BK63" s="448"/>
      <c r="BL63" s="448"/>
      <c r="BM63" s="448"/>
      <c r="BN63" s="41"/>
      <c r="BO63" s="41"/>
      <c r="BP63" s="41"/>
      <c r="BQ63" s="41"/>
      <c r="BR63" s="41"/>
      <c r="BS63" s="42"/>
      <c r="BT63" s="42"/>
      <c r="BU63" s="42"/>
    </row>
    <row r="64" spans="1:73" ht="19.5" customHeight="1">
      <c r="A64" s="2"/>
      <c r="B64" s="44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448"/>
      <c r="BK64" s="448"/>
      <c r="BL64" s="448"/>
      <c r="BM64" s="448"/>
      <c r="BN64" s="41"/>
      <c r="BO64" s="41"/>
      <c r="BP64" s="41"/>
      <c r="BQ64" s="41"/>
      <c r="BR64" s="41"/>
      <c r="BS64" s="42"/>
      <c r="BT64" s="42"/>
      <c r="BU64" s="42"/>
    </row>
    <row r="65" spans="1:73" ht="19.5" customHeight="1">
      <c r="A65" s="2"/>
      <c r="B65" s="445"/>
      <c r="C65" s="236" t="s">
        <v>166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448"/>
      <c r="BK65" s="448"/>
      <c r="BL65" s="448"/>
      <c r="BM65" s="448"/>
      <c r="BN65" s="41"/>
      <c r="BO65" s="41"/>
      <c r="BP65" s="41"/>
      <c r="BQ65" s="41"/>
      <c r="BR65" s="41"/>
      <c r="BS65" s="42"/>
      <c r="BT65" s="42"/>
      <c r="BU65" s="42"/>
    </row>
    <row r="66" spans="2:34" ht="19.5" customHeight="1">
      <c r="B66" s="445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</row>
  </sheetData>
  <sheetProtection password="CD80" sheet="1"/>
  <mergeCells count="386">
    <mergeCell ref="C65:AH66"/>
    <mergeCell ref="B61:B66"/>
    <mergeCell ref="BH60:BI60"/>
    <mergeCell ref="BJ60:BL60"/>
    <mergeCell ref="BM60:BP60"/>
    <mergeCell ref="BE61:BR61"/>
    <mergeCell ref="BJ62:BM65"/>
    <mergeCell ref="BC60:BD60"/>
    <mergeCell ref="BF60:BG60"/>
    <mergeCell ref="C60:E60"/>
    <mergeCell ref="BJ58:BL58"/>
    <mergeCell ref="BM58:BP58"/>
    <mergeCell ref="BM59:BP59"/>
    <mergeCell ref="BH58:BI58"/>
    <mergeCell ref="AT59:AU59"/>
    <mergeCell ref="AZ59:BA59"/>
    <mergeCell ref="BC59:BD59"/>
    <mergeCell ref="BF59:BG59"/>
    <mergeCell ref="BH59:BI59"/>
    <mergeCell ref="BJ59:BL59"/>
    <mergeCell ref="BJ56:BL56"/>
    <mergeCell ref="BM56:BP56"/>
    <mergeCell ref="AT57:AU57"/>
    <mergeCell ref="AZ57:BA57"/>
    <mergeCell ref="BC57:BD57"/>
    <mergeCell ref="BF57:BG57"/>
    <mergeCell ref="BH57:BI57"/>
    <mergeCell ref="BJ57:BL57"/>
    <mergeCell ref="BM57:BP57"/>
    <mergeCell ref="BF54:BG55"/>
    <mergeCell ref="BH54:BI55"/>
    <mergeCell ref="BJ54:BL55"/>
    <mergeCell ref="BM54:BP55"/>
    <mergeCell ref="BQ54:BQ55"/>
    <mergeCell ref="AT56:AU56"/>
    <mergeCell ref="AZ56:BA56"/>
    <mergeCell ref="BC56:BD56"/>
    <mergeCell ref="BF56:BG56"/>
    <mergeCell ref="BH56:BI56"/>
    <mergeCell ref="AT54:AU55"/>
    <mergeCell ref="AV54:AV55"/>
    <mergeCell ref="AZ54:BA55"/>
    <mergeCell ref="BB54:BB55"/>
    <mergeCell ref="BC54:BD55"/>
    <mergeCell ref="BE54:BE55"/>
    <mergeCell ref="AX54:AX55"/>
    <mergeCell ref="AY54:AY55"/>
    <mergeCell ref="AW54:AW55"/>
    <mergeCell ref="BP49:BR49"/>
    <mergeCell ref="AV48:AY48"/>
    <mergeCell ref="AZ48:BD48"/>
    <mergeCell ref="BL50:BM50"/>
    <mergeCell ref="BN50:BO50"/>
    <mergeCell ref="BP50:BR50"/>
    <mergeCell ref="AV49:AY49"/>
    <mergeCell ref="AZ49:BD49"/>
    <mergeCell ref="BE49:BG49"/>
    <mergeCell ref="BH49:BJ49"/>
    <mergeCell ref="BL49:BM49"/>
    <mergeCell ref="BN49:BO49"/>
    <mergeCell ref="BE48:BG48"/>
    <mergeCell ref="BH48:BJ48"/>
    <mergeCell ref="BL48:BM48"/>
    <mergeCell ref="BN48:BO48"/>
    <mergeCell ref="BN46:BO46"/>
    <mergeCell ref="BP46:BR46"/>
    <mergeCell ref="BP47:BR47"/>
    <mergeCell ref="BP48:BR48"/>
    <mergeCell ref="AV47:AY47"/>
    <mergeCell ref="AZ47:BD47"/>
    <mergeCell ref="BE47:BG47"/>
    <mergeCell ref="BH47:BJ47"/>
    <mergeCell ref="BL47:BM47"/>
    <mergeCell ref="BN47:BO47"/>
    <mergeCell ref="BE45:BG45"/>
    <mergeCell ref="BH45:BJ45"/>
    <mergeCell ref="BL45:BM45"/>
    <mergeCell ref="BN45:BO45"/>
    <mergeCell ref="BP45:BR45"/>
    <mergeCell ref="AV46:AY46"/>
    <mergeCell ref="AZ46:BD46"/>
    <mergeCell ref="BE46:BG46"/>
    <mergeCell ref="BH46:BJ46"/>
    <mergeCell ref="BL46:BM46"/>
    <mergeCell ref="AV43:BJ43"/>
    <mergeCell ref="BL43:BM43"/>
    <mergeCell ref="BN43:BO43"/>
    <mergeCell ref="BP43:BR43"/>
    <mergeCell ref="AV44:AY45"/>
    <mergeCell ref="AZ44:BD45"/>
    <mergeCell ref="BE44:BJ44"/>
    <mergeCell ref="BL44:BM44"/>
    <mergeCell ref="BN44:BO44"/>
    <mergeCell ref="BP44:BR44"/>
    <mergeCell ref="AV42:BD42"/>
    <mergeCell ref="BE42:BG42"/>
    <mergeCell ref="BH42:BJ42"/>
    <mergeCell ref="BL42:BM42"/>
    <mergeCell ref="BN42:BO42"/>
    <mergeCell ref="BP42:BR42"/>
    <mergeCell ref="AV41:BD41"/>
    <mergeCell ref="BE41:BG41"/>
    <mergeCell ref="BH41:BJ41"/>
    <mergeCell ref="BL41:BM41"/>
    <mergeCell ref="BN41:BO41"/>
    <mergeCell ref="BP41:BR41"/>
    <mergeCell ref="AV40:BD40"/>
    <mergeCell ref="BE40:BG40"/>
    <mergeCell ref="BH40:BJ40"/>
    <mergeCell ref="BL40:BM40"/>
    <mergeCell ref="BN40:BO40"/>
    <mergeCell ref="BP40:BR40"/>
    <mergeCell ref="AV39:BD39"/>
    <mergeCell ref="BE39:BG39"/>
    <mergeCell ref="BH39:BJ39"/>
    <mergeCell ref="BL39:BM39"/>
    <mergeCell ref="BN39:BO39"/>
    <mergeCell ref="BP39:BR39"/>
    <mergeCell ref="BE37:BG37"/>
    <mergeCell ref="BH37:BJ37"/>
    <mergeCell ref="BL37:BM37"/>
    <mergeCell ref="BN37:BO37"/>
    <mergeCell ref="BP37:BR37"/>
    <mergeCell ref="BE38:BG38"/>
    <mergeCell ref="BH38:BJ38"/>
    <mergeCell ref="BL38:BM38"/>
    <mergeCell ref="BN38:BO38"/>
    <mergeCell ref="BP38:BR38"/>
    <mergeCell ref="BL35:BM35"/>
    <mergeCell ref="BN35:BO35"/>
    <mergeCell ref="BP35:BR35"/>
    <mergeCell ref="AV36:BD36"/>
    <mergeCell ref="BE36:BG36"/>
    <mergeCell ref="BH36:BJ36"/>
    <mergeCell ref="BL36:BM36"/>
    <mergeCell ref="BN36:BO36"/>
    <mergeCell ref="BP36:BR36"/>
    <mergeCell ref="BL33:BM33"/>
    <mergeCell ref="BN33:BO33"/>
    <mergeCell ref="BP33:BR33"/>
    <mergeCell ref="AV34:BD34"/>
    <mergeCell ref="BE34:BG34"/>
    <mergeCell ref="BH34:BJ34"/>
    <mergeCell ref="BL34:BM34"/>
    <mergeCell ref="BN34:BO34"/>
    <mergeCell ref="BP34:BR34"/>
    <mergeCell ref="BL31:BM32"/>
    <mergeCell ref="BN31:BR31"/>
    <mergeCell ref="BE32:BG32"/>
    <mergeCell ref="BH32:BJ32"/>
    <mergeCell ref="BN32:BO32"/>
    <mergeCell ref="BP32:BR32"/>
    <mergeCell ref="BE31:BJ31"/>
    <mergeCell ref="AV28:BA28"/>
    <mergeCell ref="BB28:BH28"/>
    <mergeCell ref="BI28:BK28"/>
    <mergeCell ref="BL28:BR28"/>
    <mergeCell ref="AV29:BR29"/>
    <mergeCell ref="AV30:BJ30"/>
    <mergeCell ref="BL30:BR30"/>
    <mergeCell ref="BI26:BK26"/>
    <mergeCell ref="BL26:BR26"/>
    <mergeCell ref="AV27:BA27"/>
    <mergeCell ref="BB27:BH27"/>
    <mergeCell ref="BI27:BK27"/>
    <mergeCell ref="BL27:BR27"/>
    <mergeCell ref="AV24:BA24"/>
    <mergeCell ref="BB24:BH24"/>
    <mergeCell ref="BI24:BK24"/>
    <mergeCell ref="BL24:BR24"/>
    <mergeCell ref="AV25:BA25"/>
    <mergeCell ref="BB25:BH25"/>
    <mergeCell ref="BI25:BK25"/>
    <mergeCell ref="BL25:BR25"/>
    <mergeCell ref="AU21:BR21"/>
    <mergeCell ref="AV22:BA22"/>
    <mergeCell ref="BB22:BH22"/>
    <mergeCell ref="BI22:BK22"/>
    <mergeCell ref="BL22:BR22"/>
    <mergeCell ref="AV23:BA23"/>
    <mergeCell ref="BB23:BH23"/>
    <mergeCell ref="BI23:BK23"/>
    <mergeCell ref="BL23:BR23"/>
    <mergeCell ref="AV18:BA18"/>
    <mergeCell ref="BB18:BG18"/>
    <mergeCell ref="BN18:BO18"/>
    <mergeCell ref="BP18:BR18"/>
    <mergeCell ref="AU19:BG19"/>
    <mergeCell ref="BH19:BJ19"/>
    <mergeCell ref="BN19:BO19"/>
    <mergeCell ref="BP19:BR19"/>
    <mergeCell ref="AV16:BA16"/>
    <mergeCell ref="BB16:BG16"/>
    <mergeCell ref="BN16:BO16"/>
    <mergeCell ref="BP16:BR16"/>
    <mergeCell ref="AV17:BA17"/>
    <mergeCell ref="BB17:BG17"/>
    <mergeCell ref="BN17:BO17"/>
    <mergeCell ref="BP17:BR17"/>
    <mergeCell ref="AV14:BA14"/>
    <mergeCell ref="BB14:BG14"/>
    <mergeCell ref="BN14:BO14"/>
    <mergeCell ref="BP14:BR14"/>
    <mergeCell ref="AV15:BA15"/>
    <mergeCell ref="BB15:BG15"/>
    <mergeCell ref="BN15:BO15"/>
    <mergeCell ref="BP15:BR15"/>
    <mergeCell ref="BP11:BR11"/>
    <mergeCell ref="AV12:BA12"/>
    <mergeCell ref="BB12:BG12"/>
    <mergeCell ref="BN12:BO12"/>
    <mergeCell ref="BP12:BR12"/>
    <mergeCell ref="AV13:BA13"/>
    <mergeCell ref="BB13:BG13"/>
    <mergeCell ref="BN13:BO13"/>
    <mergeCell ref="BP13:BR13"/>
    <mergeCell ref="BN9:BO9"/>
    <mergeCell ref="BP9:BR9"/>
    <mergeCell ref="AV10:BA10"/>
    <mergeCell ref="BB10:BG10"/>
    <mergeCell ref="BH10:BJ18"/>
    <mergeCell ref="BN10:BO10"/>
    <mergeCell ref="BP10:BR10"/>
    <mergeCell ref="AV11:BA11"/>
    <mergeCell ref="BB11:BG11"/>
    <mergeCell ref="BN11:BO11"/>
    <mergeCell ref="BK1:BR1"/>
    <mergeCell ref="AP3:BF3"/>
    <mergeCell ref="AP4:BF4"/>
    <mergeCell ref="AP5:BF5"/>
    <mergeCell ref="AP6:BF6"/>
    <mergeCell ref="K8:AS9"/>
    <mergeCell ref="AU8:BR8"/>
    <mergeCell ref="AV9:BA9"/>
    <mergeCell ref="BB9:BG9"/>
    <mergeCell ref="BH9:BJ9"/>
    <mergeCell ref="E3:N3"/>
    <mergeCell ref="E4:N4"/>
    <mergeCell ref="E5:N5"/>
    <mergeCell ref="AB5:AI5"/>
    <mergeCell ref="AB6:AI6"/>
    <mergeCell ref="W5:AA5"/>
    <mergeCell ref="AB3:AI3"/>
    <mergeCell ref="AB4:AI4"/>
    <mergeCell ref="W6:AA6"/>
    <mergeCell ref="AB7:AI7"/>
    <mergeCell ref="N10:N11"/>
    <mergeCell ref="A51:B51"/>
    <mergeCell ref="A50:B50"/>
    <mergeCell ref="A9:A11"/>
    <mergeCell ref="B9:B11"/>
    <mergeCell ref="C9:F9"/>
    <mergeCell ref="W7:AA7"/>
    <mergeCell ref="A8:J8"/>
    <mergeCell ref="K10:K11"/>
    <mergeCell ref="I54:J55"/>
    <mergeCell ref="C57:E57"/>
    <mergeCell ref="I57:J57"/>
    <mergeCell ref="N54:N55"/>
    <mergeCell ref="M54:M55"/>
    <mergeCell ref="P54:P55"/>
    <mergeCell ref="K54:K55"/>
    <mergeCell ref="L54:L55"/>
    <mergeCell ref="C54:E55"/>
    <mergeCell ref="AJ5:AO5"/>
    <mergeCell ref="V1:AM1"/>
    <mergeCell ref="B2:D2"/>
    <mergeCell ref="AJ3:AO3"/>
    <mergeCell ref="B4:D4"/>
    <mergeCell ref="W4:AA4"/>
    <mergeCell ref="AJ4:AO4"/>
    <mergeCell ref="B3:D3"/>
    <mergeCell ref="W3:AA3"/>
    <mergeCell ref="E2:N2"/>
    <mergeCell ref="O10:O11"/>
    <mergeCell ref="T10:T11"/>
    <mergeCell ref="U10:U11"/>
    <mergeCell ref="B5:D5"/>
    <mergeCell ref="G9:J9"/>
    <mergeCell ref="L10:L11"/>
    <mergeCell ref="M10:M11"/>
    <mergeCell ref="C10:E10"/>
    <mergeCell ref="F10:F11"/>
    <mergeCell ref="G10:I10"/>
    <mergeCell ref="J10:J11"/>
    <mergeCell ref="AS10:AS11"/>
    <mergeCell ref="AJ6:AO6"/>
    <mergeCell ref="AJ10:AJ11"/>
    <mergeCell ref="AC10:AC11"/>
    <mergeCell ref="AB10:AB11"/>
    <mergeCell ref="AG10:AG11"/>
    <mergeCell ref="AH10:AH11"/>
    <mergeCell ref="AD10:AD11"/>
    <mergeCell ref="V10:V11"/>
    <mergeCell ref="W10:W11"/>
    <mergeCell ref="P10:P11"/>
    <mergeCell ref="R10:R11"/>
    <mergeCell ref="S10:S11"/>
    <mergeCell ref="Q10:Q11"/>
    <mergeCell ref="X10:X11"/>
    <mergeCell ref="AP10:AP11"/>
    <mergeCell ref="AQ10:AQ11"/>
    <mergeCell ref="Z10:Z11"/>
    <mergeCell ref="AM10:AM11"/>
    <mergeCell ref="AI10:AI11"/>
    <mergeCell ref="AL10:AL11"/>
    <mergeCell ref="AE10:AE11"/>
    <mergeCell ref="AF10:AF11"/>
    <mergeCell ref="A12:A14"/>
    <mergeCell ref="AR10:AR11"/>
    <mergeCell ref="AN10:AN11"/>
    <mergeCell ref="A15:A25"/>
    <mergeCell ref="AV26:BA26"/>
    <mergeCell ref="BB26:BH26"/>
    <mergeCell ref="Y10:Y11"/>
    <mergeCell ref="AA10:AA11"/>
    <mergeCell ref="AK10:AK11"/>
    <mergeCell ref="AO10:AO11"/>
    <mergeCell ref="AV50:AY50"/>
    <mergeCell ref="AZ50:BD50"/>
    <mergeCell ref="BE50:BG50"/>
    <mergeCell ref="BH50:BJ50"/>
    <mergeCell ref="AV33:BD33"/>
    <mergeCell ref="BE33:BG33"/>
    <mergeCell ref="BH33:BJ33"/>
    <mergeCell ref="BE35:BG35"/>
    <mergeCell ref="BH35:BJ35"/>
    <mergeCell ref="AV37:BD37"/>
    <mergeCell ref="S54:S55"/>
    <mergeCell ref="U54:U55"/>
    <mergeCell ref="V54:V55"/>
    <mergeCell ref="W54:W55"/>
    <mergeCell ref="Y54:Y55"/>
    <mergeCell ref="AV31:BD32"/>
    <mergeCell ref="Z54:Z55"/>
    <mergeCell ref="AB54:AB55"/>
    <mergeCell ref="AV35:BD35"/>
    <mergeCell ref="AV38:BD38"/>
    <mergeCell ref="AC54:AC55"/>
    <mergeCell ref="AD54:AD55"/>
    <mergeCell ref="AE54:AE55"/>
    <mergeCell ref="AF54:AF55"/>
    <mergeCell ref="AG54:AG55"/>
    <mergeCell ref="O54:O55"/>
    <mergeCell ref="AA54:AA55"/>
    <mergeCell ref="T54:T55"/>
    <mergeCell ref="Q54:Q55"/>
    <mergeCell ref="R54:R55"/>
    <mergeCell ref="BR54:BR55"/>
    <mergeCell ref="C58:E58"/>
    <mergeCell ref="I58:J58"/>
    <mergeCell ref="I59:J59"/>
    <mergeCell ref="C59:E59"/>
    <mergeCell ref="AT58:AU58"/>
    <mergeCell ref="AZ58:BA58"/>
    <mergeCell ref="BC58:BD58"/>
    <mergeCell ref="BF58:BG58"/>
    <mergeCell ref="AK54:AK55"/>
    <mergeCell ref="AS54:AS55"/>
    <mergeCell ref="AL54:AL55"/>
    <mergeCell ref="AM54:AM55"/>
    <mergeCell ref="AQ54:AQ55"/>
    <mergeCell ref="AI54:AI55"/>
    <mergeCell ref="AJ54:AJ55"/>
    <mergeCell ref="AO54:AO55"/>
    <mergeCell ref="AP54:AP55"/>
    <mergeCell ref="B54:B55"/>
    <mergeCell ref="C61:AH62"/>
    <mergeCell ref="AT60:AU60"/>
    <mergeCell ref="AZ60:BA60"/>
    <mergeCell ref="AR54:AR55"/>
    <mergeCell ref="AH54:AH55"/>
    <mergeCell ref="AN54:AN55"/>
    <mergeCell ref="X54:X55"/>
    <mergeCell ref="I60:J60"/>
    <mergeCell ref="F54:H60"/>
    <mergeCell ref="C63:AH64"/>
    <mergeCell ref="C56:E56"/>
    <mergeCell ref="I56:J56"/>
    <mergeCell ref="A26:A27"/>
    <mergeCell ref="A38:A39"/>
    <mergeCell ref="A28:A33"/>
    <mergeCell ref="A34:A37"/>
    <mergeCell ref="A40:A45"/>
    <mergeCell ref="A46:A49"/>
    <mergeCell ref="A54:A55"/>
  </mergeCells>
  <printOptions horizontalCentered="1" verticalCentered="1"/>
  <pageMargins left="0" right="0" top="0.3937007874015748" bottom="0.3937007874015748" header="0" footer="0"/>
  <pageSetup fitToHeight="29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Thamer.Azem</dc:creator>
  <cp:keywords/>
  <dc:description/>
  <cp:lastModifiedBy>aa</cp:lastModifiedBy>
  <cp:lastPrinted>2019-03-03T09:55:28Z</cp:lastPrinted>
  <dcterms:created xsi:type="dcterms:W3CDTF">2009-10-28T05:56:27Z</dcterms:created>
  <dcterms:modified xsi:type="dcterms:W3CDTF">2022-02-06T12:11:57Z</dcterms:modified>
  <cp:category/>
  <cp:version/>
  <cp:contentType/>
  <cp:contentStatus/>
</cp:coreProperties>
</file>